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oger's Work\Transparency info\Procurement cards\September 2018\"/>
    </mc:Choice>
  </mc:AlternateContent>
  <bookViews>
    <workbookView xWindow="240" yWindow="135" windowWidth="19980" windowHeight="7815"/>
  </bookViews>
  <sheets>
    <sheet name="Summary" sheetId="2" r:id="rId1"/>
    <sheet name="1" sheetId="1" r:id="rId2"/>
    <sheet name="2" sheetId="6" r:id="rId3"/>
    <sheet name="3" sheetId="7" r:id="rId4"/>
    <sheet name="4" sheetId="13" r:id="rId5"/>
    <sheet name="5" sheetId="12" r:id="rId6"/>
    <sheet name="6" sheetId="11" r:id="rId7"/>
    <sheet name="7" sheetId="10" r:id="rId8"/>
    <sheet name="8" sheetId="9" r:id="rId9"/>
    <sheet name="9" sheetId="8" r:id="rId10"/>
    <sheet name="10" sheetId="14" r:id="rId11"/>
    <sheet name="11" sheetId="15" r:id="rId12"/>
    <sheet name="12" sheetId="16" r:id="rId13"/>
    <sheet name="13" sheetId="17" r:id="rId14"/>
    <sheet name="14" sheetId="18" r:id="rId15"/>
    <sheet name="15" sheetId="19" r:id="rId16"/>
    <sheet name="16" sheetId="20" r:id="rId17"/>
    <sheet name="17" sheetId="21" r:id="rId18"/>
    <sheet name="18" sheetId="22" r:id="rId19"/>
    <sheet name="19" sheetId="23" r:id="rId20"/>
    <sheet name="20" sheetId="24" r:id="rId21"/>
    <sheet name="21" sheetId="25" r:id="rId22"/>
    <sheet name="22" sheetId="26" r:id="rId23"/>
    <sheet name="23" sheetId="27" r:id="rId24"/>
    <sheet name="24" sheetId="28" r:id="rId25"/>
    <sheet name="25" sheetId="29" r:id="rId26"/>
    <sheet name="26" sheetId="30" r:id="rId27"/>
    <sheet name="27" sheetId="31" r:id="rId28"/>
    <sheet name="28" sheetId="32" r:id="rId29"/>
    <sheet name="29" sheetId="33" r:id="rId30"/>
    <sheet name="30" sheetId="34" r:id="rId31"/>
    <sheet name="31" sheetId="35" r:id="rId32"/>
    <sheet name="32" sheetId="36" r:id="rId33"/>
    <sheet name="33" sheetId="37" r:id="rId34"/>
    <sheet name="34" sheetId="38" r:id="rId35"/>
    <sheet name="35" sheetId="39" r:id="rId36"/>
    <sheet name="36" sheetId="40" r:id="rId37"/>
    <sheet name="37" sheetId="41" r:id="rId38"/>
    <sheet name="38" sheetId="42" r:id="rId39"/>
    <sheet name="39" sheetId="43" r:id="rId40"/>
    <sheet name="40" sheetId="44" r:id="rId41"/>
    <sheet name="41" sheetId="45" r:id="rId42"/>
    <sheet name="42" sheetId="46" r:id="rId43"/>
    <sheet name="43" sheetId="47" r:id="rId44"/>
    <sheet name="44" sheetId="48" r:id="rId45"/>
    <sheet name="45" sheetId="49" r:id="rId46"/>
    <sheet name="46" sheetId="50" r:id="rId47"/>
    <sheet name="47" sheetId="51" r:id="rId48"/>
    <sheet name="48" sheetId="52" r:id="rId49"/>
    <sheet name="49" sheetId="53" r:id="rId50"/>
    <sheet name="50" sheetId="54" r:id="rId51"/>
    <sheet name="51" sheetId="56" r:id="rId52"/>
    <sheet name="52" sheetId="57" r:id="rId53"/>
    <sheet name="53" sheetId="58" r:id="rId54"/>
    <sheet name="54" sheetId="59" r:id="rId55"/>
    <sheet name="55" sheetId="60" r:id="rId56"/>
    <sheet name="56" sheetId="61" r:id="rId57"/>
    <sheet name="57" sheetId="62" r:id="rId58"/>
    <sheet name="58" sheetId="63" r:id="rId59"/>
    <sheet name="59" sheetId="64" r:id="rId60"/>
    <sheet name="60" sheetId="65" r:id="rId61"/>
    <sheet name="61" sheetId="66" r:id="rId62"/>
    <sheet name="62" sheetId="67" r:id="rId63"/>
    <sheet name="63" sheetId="68" r:id="rId64"/>
    <sheet name="64" sheetId="69" r:id="rId65"/>
    <sheet name="65" sheetId="70" r:id="rId66"/>
    <sheet name="66" sheetId="71" r:id="rId67"/>
    <sheet name="67" sheetId="72" r:id="rId68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23" l="1"/>
  <c r="J9" i="23"/>
  <c r="J10" i="23"/>
  <c r="J11" i="23"/>
  <c r="J12" i="23"/>
  <c r="J13" i="23"/>
  <c r="J7" i="23"/>
  <c r="E29" i="31"/>
  <c r="E29" i="27"/>
  <c r="E29" i="7"/>
  <c r="B74" i="2"/>
  <c r="J8" i="7"/>
  <c r="J7" i="7"/>
  <c r="B3" i="72"/>
  <c r="B3" i="71"/>
  <c r="B3" i="70"/>
  <c r="B3" i="69"/>
  <c r="B3" i="68"/>
  <c r="B3" i="67"/>
  <c r="B3" i="66"/>
  <c r="B3" i="65"/>
  <c r="B3" i="64"/>
  <c r="B3" i="63"/>
  <c r="B3" i="62"/>
  <c r="B3" i="61"/>
  <c r="B3" i="60"/>
  <c r="B3" i="59"/>
  <c r="B3" i="58"/>
  <c r="B3" i="57"/>
  <c r="B3" i="56"/>
  <c r="B3" i="54"/>
  <c r="B3" i="53"/>
  <c r="B3" i="52"/>
  <c r="B3" i="51"/>
  <c r="B3" i="50"/>
  <c r="B3" i="49"/>
  <c r="B3" i="48"/>
  <c r="B3" i="47"/>
  <c r="B3" i="46"/>
  <c r="B3" i="45"/>
  <c r="B3" i="44"/>
  <c r="B3" i="43"/>
  <c r="B3" i="42"/>
  <c r="B3" i="41"/>
  <c r="B3" i="40"/>
  <c r="B3" i="39"/>
  <c r="B3" i="38"/>
  <c r="B3" i="37"/>
  <c r="B3" i="36"/>
  <c r="B3" i="35"/>
  <c r="B3" i="34"/>
  <c r="B3" i="33"/>
  <c r="B3" i="32"/>
  <c r="B3" i="31"/>
  <c r="B3" i="30"/>
  <c r="B3" i="29"/>
  <c r="B3" i="28"/>
  <c r="B3" i="27"/>
  <c r="B3" i="26"/>
  <c r="B3" i="25"/>
  <c r="B3" i="24"/>
  <c r="B3" i="23"/>
  <c r="B3" i="22"/>
  <c r="B3" i="21"/>
  <c r="B3" i="20"/>
  <c r="B3" i="19"/>
  <c r="B3" i="18"/>
  <c r="B3" i="17"/>
  <c r="B3" i="16"/>
  <c r="B3" i="15"/>
  <c r="B3" i="14"/>
  <c r="B3" i="8"/>
  <c r="B3" i="9"/>
  <c r="B3" i="10"/>
  <c r="B3" i="11"/>
  <c r="B3" i="12"/>
  <c r="B3" i="13"/>
  <c r="B3" i="7"/>
  <c r="B3" i="6"/>
  <c r="B3" i="1"/>
  <c r="D71" i="2"/>
  <c r="D70" i="2"/>
  <c r="D69" i="2"/>
  <c r="D68" i="2"/>
  <c r="D67" i="2"/>
  <c r="D65" i="2"/>
  <c r="D63" i="2"/>
  <c r="D61" i="2"/>
  <c r="D60" i="2"/>
  <c r="D56" i="2"/>
  <c r="D54" i="2"/>
  <c r="D53" i="2"/>
  <c r="D52" i="2"/>
  <c r="D50" i="2"/>
  <c r="D49" i="2"/>
  <c r="D48" i="2"/>
  <c r="D47" i="2"/>
  <c r="D46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6" i="2"/>
  <c r="D24" i="2"/>
  <c r="D22" i="2"/>
  <c r="D21" i="2"/>
  <c r="D20" i="2"/>
  <c r="D19" i="2"/>
  <c r="D16" i="2"/>
  <c r="D11" i="2"/>
  <c r="D9" i="2"/>
  <c r="D6" i="2"/>
  <c r="E29" i="72"/>
  <c r="K27" i="72"/>
  <c r="I27" i="72"/>
  <c r="H27" i="72"/>
  <c r="J26" i="72"/>
  <c r="J25" i="72"/>
  <c r="J24" i="72"/>
  <c r="J23" i="72"/>
  <c r="J22" i="72"/>
  <c r="J21" i="72"/>
  <c r="J20" i="72"/>
  <c r="J19" i="72"/>
  <c r="J18" i="72"/>
  <c r="J17" i="72"/>
  <c r="J16" i="72"/>
  <c r="J15" i="72"/>
  <c r="J14" i="72"/>
  <c r="J13" i="72"/>
  <c r="J12" i="72"/>
  <c r="J11" i="72"/>
  <c r="J10" i="72"/>
  <c r="J9" i="72"/>
  <c r="J8" i="72"/>
  <c r="J7" i="72"/>
  <c r="G3" i="72"/>
  <c r="E29" i="71"/>
  <c r="K27" i="71"/>
  <c r="I27" i="71"/>
  <c r="H27" i="71"/>
  <c r="J26" i="71"/>
  <c r="J25" i="71"/>
  <c r="J24" i="71"/>
  <c r="J23" i="71"/>
  <c r="J22" i="71"/>
  <c r="J21" i="71"/>
  <c r="J20" i="71"/>
  <c r="J19" i="71"/>
  <c r="J18" i="71"/>
  <c r="J17" i="71"/>
  <c r="J16" i="71"/>
  <c r="J15" i="71"/>
  <c r="J14" i="71"/>
  <c r="J13" i="71"/>
  <c r="J12" i="71"/>
  <c r="J11" i="71"/>
  <c r="J10" i="71"/>
  <c r="J9" i="71"/>
  <c r="J8" i="71"/>
  <c r="J7" i="71"/>
  <c r="G3" i="71"/>
  <c r="E29" i="70"/>
  <c r="K27" i="70"/>
  <c r="I27" i="70"/>
  <c r="H27" i="70"/>
  <c r="J26" i="70"/>
  <c r="J25" i="70"/>
  <c r="J24" i="70"/>
  <c r="J23" i="70"/>
  <c r="J22" i="70"/>
  <c r="J21" i="70"/>
  <c r="J20" i="70"/>
  <c r="J19" i="70"/>
  <c r="J18" i="70"/>
  <c r="J17" i="70"/>
  <c r="J16" i="70"/>
  <c r="J15" i="70"/>
  <c r="J14" i="70"/>
  <c r="J13" i="70"/>
  <c r="J12" i="70"/>
  <c r="J11" i="70"/>
  <c r="J10" i="70"/>
  <c r="J9" i="70"/>
  <c r="J8" i="70"/>
  <c r="J7" i="70"/>
  <c r="G3" i="70"/>
  <c r="E29" i="69"/>
  <c r="K27" i="69"/>
  <c r="I27" i="69"/>
  <c r="H27" i="69"/>
  <c r="J26" i="69"/>
  <c r="J25" i="69"/>
  <c r="J24" i="69"/>
  <c r="J23" i="69"/>
  <c r="J22" i="69"/>
  <c r="J21" i="69"/>
  <c r="J20" i="69"/>
  <c r="J19" i="69"/>
  <c r="J18" i="69"/>
  <c r="J17" i="69"/>
  <c r="J16" i="69"/>
  <c r="J15" i="69"/>
  <c r="J14" i="69"/>
  <c r="J13" i="69"/>
  <c r="J12" i="69"/>
  <c r="J11" i="69"/>
  <c r="J10" i="69"/>
  <c r="J9" i="69"/>
  <c r="J8" i="69"/>
  <c r="J7" i="69"/>
  <c r="J27" i="69" s="1"/>
  <c r="J28" i="69" s="1"/>
  <c r="G3" i="69"/>
  <c r="E29" i="68"/>
  <c r="K27" i="68"/>
  <c r="I27" i="68"/>
  <c r="H27" i="68"/>
  <c r="J26" i="68"/>
  <c r="J25" i="68"/>
  <c r="J24" i="68"/>
  <c r="J23" i="68"/>
  <c r="J22" i="68"/>
  <c r="J21" i="68"/>
  <c r="J20" i="68"/>
  <c r="J19" i="68"/>
  <c r="J18" i="68"/>
  <c r="J17" i="68"/>
  <c r="J16" i="68"/>
  <c r="J15" i="68"/>
  <c r="J14" i="68"/>
  <c r="J13" i="68"/>
  <c r="J12" i="68"/>
  <c r="J11" i="68"/>
  <c r="J10" i="68"/>
  <c r="J9" i="68"/>
  <c r="J8" i="68"/>
  <c r="J7" i="68"/>
  <c r="G3" i="68"/>
  <c r="E29" i="67"/>
  <c r="K27" i="67"/>
  <c r="I27" i="67"/>
  <c r="H27" i="67"/>
  <c r="J26" i="67"/>
  <c r="J25" i="67"/>
  <c r="J24" i="67"/>
  <c r="J23" i="67"/>
  <c r="J22" i="67"/>
  <c r="J21" i="67"/>
  <c r="J20" i="67"/>
  <c r="J19" i="67"/>
  <c r="J18" i="67"/>
  <c r="J17" i="67"/>
  <c r="J16" i="67"/>
  <c r="J15" i="67"/>
  <c r="J14" i="67"/>
  <c r="J13" i="67"/>
  <c r="J12" i="67"/>
  <c r="J11" i="67"/>
  <c r="J10" i="67"/>
  <c r="J9" i="67"/>
  <c r="J27" i="67" s="1"/>
  <c r="D66" i="2" s="1"/>
  <c r="J8" i="67"/>
  <c r="J7" i="67"/>
  <c r="G3" i="67"/>
  <c r="E29" i="66"/>
  <c r="K27" i="66"/>
  <c r="I27" i="66"/>
  <c r="H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G3" i="66"/>
  <c r="E29" i="65"/>
  <c r="K27" i="65"/>
  <c r="I27" i="65"/>
  <c r="H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G3" i="65"/>
  <c r="E29" i="64"/>
  <c r="K27" i="64"/>
  <c r="I27" i="64"/>
  <c r="H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G3" i="64"/>
  <c r="E29" i="63"/>
  <c r="K27" i="63"/>
  <c r="I27" i="63"/>
  <c r="H27" i="63"/>
  <c r="J26" i="63"/>
  <c r="J25" i="63"/>
  <c r="J24" i="63"/>
  <c r="J23" i="63"/>
  <c r="J22" i="63"/>
  <c r="J21" i="63"/>
  <c r="J20" i="63"/>
  <c r="J19" i="63"/>
  <c r="J18" i="63"/>
  <c r="J17" i="63"/>
  <c r="J16" i="63"/>
  <c r="J15" i="63"/>
  <c r="J14" i="63"/>
  <c r="J13" i="63"/>
  <c r="J12" i="63"/>
  <c r="J11" i="63"/>
  <c r="J10" i="63"/>
  <c r="J9" i="63"/>
  <c r="J8" i="63"/>
  <c r="J7" i="63"/>
  <c r="G3" i="63"/>
  <c r="E29" i="62"/>
  <c r="K27" i="62"/>
  <c r="I27" i="62"/>
  <c r="H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9" i="62"/>
  <c r="J8" i="62"/>
  <c r="J7" i="62"/>
  <c r="G3" i="62"/>
  <c r="E29" i="61"/>
  <c r="K27" i="61"/>
  <c r="I27" i="61"/>
  <c r="H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J27" i="61" s="1"/>
  <c r="J28" i="61" s="1"/>
  <c r="G3" i="61"/>
  <c r="E29" i="60"/>
  <c r="K27" i="60"/>
  <c r="I27" i="60"/>
  <c r="H27" i="60"/>
  <c r="J26" i="60"/>
  <c r="J25" i="60"/>
  <c r="J24" i="60"/>
  <c r="J23" i="60"/>
  <c r="J22" i="60"/>
  <c r="J21" i="60"/>
  <c r="J20" i="60"/>
  <c r="J19" i="60"/>
  <c r="J18" i="60"/>
  <c r="J17" i="60"/>
  <c r="J16" i="60"/>
  <c r="J15" i="60"/>
  <c r="J14" i="60"/>
  <c r="J13" i="60"/>
  <c r="J12" i="60"/>
  <c r="J11" i="60"/>
  <c r="J10" i="60"/>
  <c r="J9" i="60"/>
  <c r="J8" i="60"/>
  <c r="J7" i="60"/>
  <c r="G3" i="60"/>
  <c r="E29" i="59"/>
  <c r="K27" i="59"/>
  <c r="I27" i="59"/>
  <c r="H27" i="59"/>
  <c r="J26" i="59"/>
  <c r="J25" i="59"/>
  <c r="J24" i="59"/>
  <c r="J23" i="59"/>
  <c r="J22" i="59"/>
  <c r="J21" i="59"/>
  <c r="J20" i="59"/>
  <c r="J19" i="59"/>
  <c r="J18" i="59"/>
  <c r="J17" i="59"/>
  <c r="J16" i="59"/>
  <c r="J15" i="59"/>
  <c r="J14" i="59"/>
  <c r="J13" i="59"/>
  <c r="J12" i="59"/>
  <c r="J11" i="59"/>
  <c r="J10" i="59"/>
  <c r="J9" i="59"/>
  <c r="J8" i="59"/>
  <c r="J7" i="59"/>
  <c r="G3" i="59"/>
  <c r="E29" i="58"/>
  <c r="K27" i="58"/>
  <c r="I27" i="58"/>
  <c r="H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7" i="58"/>
  <c r="G3" i="58"/>
  <c r="E29" i="57"/>
  <c r="K27" i="57"/>
  <c r="I27" i="57"/>
  <c r="H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J14" i="57"/>
  <c r="J13" i="57"/>
  <c r="J12" i="57"/>
  <c r="J11" i="57"/>
  <c r="J10" i="57"/>
  <c r="J9" i="57"/>
  <c r="J8" i="57"/>
  <c r="J7" i="57"/>
  <c r="G3" i="57"/>
  <c r="E29" i="56"/>
  <c r="K27" i="56"/>
  <c r="I27" i="56"/>
  <c r="H27" i="56"/>
  <c r="J26" i="56"/>
  <c r="J25" i="56"/>
  <c r="J24" i="56"/>
  <c r="J23" i="56"/>
  <c r="J22" i="56"/>
  <c r="J21" i="56"/>
  <c r="J20" i="56"/>
  <c r="J19" i="56"/>
  <c r="J18" i="56"/>
  <c r="J17" i="56"/>
  <c r="J16" i="56"/>
  <c r="J15" i="56"/>
  <c r="J14" i="56"/>
  <c r="J13" i="56"/>
  <c r="J12" i="56"/>
  <c r="J11" i="56"/>
  <c r="J10" i="56"/>
  <c r="J9" i="56"/>
  <c r="J8" i="56"/>
  <c r="J7" i="56"/>
  <c r="G3" i="56"/>
  <c r="E29" i="54"/>
  <c r="K27" i="54"/>
  <c r="I27" i="54"/>
  <c r="H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J7" i="54"/>
  <c r="G3" i="54"/>
  <c r="E29" i="53"/>
  <c r="K27" i="53"/>
  <c r="I27" i="53"/>
  <c r="H27" i="53"/>
  <c r="J26" i="53"/>
  <c r="J25" i="53"/>
  <c r="J24" i="53"/>
  <c r="J23" i="53"/>
  <c r="J22" i="53"/>
  <c r="J21" i="53"/>
  <c r="J20" i="53"/>
  <c r="J19" i="53"/>
  <c r="J18" i="53"/>
  <c r="J17" i="53"/>
  <c r="J16" i="53"/>
  <c r="J15" i="53"/>
  <c r="J14" i="53"/>
  <c r="J13" i="53"/>
  <c r="J12" i="53"/>
  <c r="J11" i="53"/>
  <c r="J10" i="53"/>
  <c r="J9" i="53"/>
  <c r="J8" i="53"/>
  <c r="J7" i="53"/>
  <c r="G3" i="53"/>
  <c r="E29" i="52"/>
  <c r="K27" i="52"/>
  <c r="I27" i="52"/>
  <c r="H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J10" i="52"/>
  <c r="J9" i="52"/>
  <c r="J8" i="52"/>
  <c r="J7" i="52"/>
  <c r="G3" i="52"/>
  <c r="E29" i="51"/>
  <c r="K27" i="51"/>
  <c r="I27" i="51"/>
  <c r="H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J7" i="51"/>
  <c r="G3" i="51"/>
  <c r="E29" i="50"/>
  <c r="K27" i="50"/>
  <c r="I27" i="50"/>
  <c r="H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27" i="50" s="1"/>
  <c r="J28" i="50" s="1"/>
  <c r="J8" i="50"/>
  <c r="J7" i="50"/>
  <c r="G3" i="50"/>
  <c r="E29" i="49"/>
  <c r="K27" i="49"/>
  <c r="I27" i="49"/>
  <c r="H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J7" i="49"/>
  <c r="G3" i="49"/>
  <c r="E29" i="48"/>
  <c r="K27" i="48"/>
  <c r="I27" i="48"/>
  <c r="H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J9" i="48"/>
  <c r="J8" i="48"/>
  <c r="J7" i="48"/>
  <c r="G3" i="48"/>
  <c r="E29" i="47"/>
  <c r="K27" i="47"/>
  <c r="I27" i="47"/>
  <c r="H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7" i="47"/>
  <c r="G3" i="47"/>
  <c r="E29" i="46"/>
  <c r="K27" i="46"/>
  <c r="I27" i="46"/>
  <c r="H27" i="46"/>
  <c r="J26" i="46"/>
  <c r="J25" i="46"/>
  <c r="J24" i="46"/>
  <c r="J23" i="46"/>
  <c r="J22" i="46"/>
  <c r="J21" i="46"/>
  <c r="J20" i="46"/>
  <c r="J19" i="46"/>
  <c r="J18" i="46"/>
  <c r="J17" i="46"/>
  <c r="J16" i="46"/>
  <c r="J15" i="46"/>
  <c r="J14" i="46"/>
  <c r="J13" i="46"/>
  <c r="J12" i="46"/>
  <c r="J11" i="46"/>
  <c r="J10" i="46"/>
  <c r="J9" i="46"/>
  <c r="J8" i="46"/>
  <c r="J7" i="46"/>
  <c r="G3" i="46"/>
  <c r="E29" i="45"/>
  <c r="K27" i="45"/>
  <c r="I27" i="45"/>
  <c r="H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G3" i="45"/>
  <c r="E29" i="44"/>
  <c r="K27" i="44"/>
  <c r="I27" i="44"/>
  <c r="H27" i="44"/>
  <c r="J26" i="44"/>
  <c r="J25" i="44"/>
  <c r="J24" i="44"/>
  <c r="J23" i="44"/>
  <c r="J22" i="44"/>
  <c r="J21" i="44"/>
  <c r="J20" i="44"/>
  <c r="J19" i="44"/>
  <c r="J18" i="44"/>
  <c r="J17" i="44"/>
  <c r="J16" i="44"/>
  <c r="J15" i="44"/>
  <c r="J14" i="44"/>
  <c r="J13" i="44"/>
  <c r="J12" i="44"/>
  <c r="J11" i="44"/>
  <c r="J10" i="44"/>
  <c r="J9" i="44"/>
  <c r="J8" i="44"/>
  <c r="J7" i="44"/>
  <c r="G3" i="44"/>
  <c r="E29" i="43"/>
  <c r="K27" i="43"/>
  <c r="I27" i="43"/>
  <c r="H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10" i="43"/>
  <c r="J9" i="43"/>
  <c r="J8" i="43"/>
  <c r="J7" i="43"/>
  <c r="G3" i="43"/>
  <c r="E29" i="42"/>
  <c r="K27" i="42"/>
  <c r="I27" i="42"/>
  <c r="H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9" i="42"/>
  <c r="J8" i="42"/>
  <c r="J7" i="42"/>
  <c r="G3" i="42"/>
  <c r="E29" i="41"/>
  <c r="K27" i="41"/>
  <c r="I27" i="41"/>
  <c r="H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G3" i="41"/>
  <c r="E29" i="40"/>
  <c r="K27" i="40"/>
  <c r="I27" i="40"/>
  <c r="H27" i="40"/>
  <c r="J26" i="40"/>
  <c r="J25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7" i="40"/>
  <c r="J27" i="40" s="1"/>
  <c r="J28" i="40" s="1"/>
  <c r="G3" i="40"/>
  <c r="E29" i="39"/>
  <c r="K27" i="39"/>
  <c r="I27" i="39"/>
  <c r="H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G3" i="39"/>
  <c r="E29" i="38"/>
  <c r="K27" i="38"/>
  <c r="I27" i="38"/>
  <c r="H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7" i="38"/>
  <c r="G3" i="38"/>
  <c r="E29" i="37"/>
  <c r="K27" i="37"/>
  <c r="I27" i="37"/>
  <c r="H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J7" i="37"/>
  <c r="G3" i="37"/>
  <c r="E29" i="36"/>
  <c r="K27" i="36"/>
  <c r="I27" i="36"/>
  <c r="H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G3" i="36"/>
  <c r="E29" i="35"/>
  <c r="K27" i="35"/>
  <c r="I27" i="35"/>
  <c r="H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J7" i="35"/>
  <c r="G3" i="35"/>
  <c r="E29" i="34"/>
  <c r="K27" i="34"/>
  <c r="I27" i="34"/>
  <c r="H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G3" i="34"/>
  <c r="E29" i="33"/>
  <c r="K27" i="33"/>
  <c r="I27" i="33"/>
  <c r="H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G3" i="33"/>
  <c r="E29" i="32"/>
  <c r="K27" i="32"/>
  <c r="I27" i="32"/>
  <c r="H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G3" i="32"/>
  <c r="K27" i="31"/>
  <c r="I27" i="31"/>
  <c r="H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G3" i="31"/>
  <c r="E29" i="30"/>
  <c r="K27" i="30"/>
  <c r="I27" i="30"/>
  <c r="H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J7" i="30"/>
  <c r="G3" i="30"/>
  <c r="E29" i="29"/>
  <c r="K27" i="29"/>
  <c r="I27" i="29"/>
  <c r="H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27" i="29" s="1"/>
  <c r="J28" i="29" s="1"/>
  <c r="J8" i="29"/>
  <c r="J7" i="29"/>
  <c r="G3" i="29"/>
  <c r="E29" i="28"/>
  <c r="K27" i="28"/>
  <c r="I27" i="28"/>
  <c r="H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G3" i="28"/>
  <c r="K27" i="27"/>
  <c r="I27" i="27"/>
  <c r="H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G3" i="27"/>
  <c r="E29" i="26"/>
  <c r="K27" i="26"/>
  <c r="I27" i="26"/>
  <c r="H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G3" i="26"/>
  <c r="E29" i="25"/>
  <c r="K27" i="25"/>
  <c r="I27" i="25"/>
  <c r="H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G3" i="25"/>
  <c r="E29" i="24"/>
  <c r="K27" i="24"/>
  <c r="I27" i="24"/>
  <c r="H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G3" i="24"/>
  <c r="E29" i="23"/>
  <c r="K27" i="23"/>
  <c r="I27" i="23"/>
  <c r="H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G3" i="23"/>
  <c r="E29" i="22"/>
  <c r="K27" i="22"/>
  <c r="I27" i="22"/>
  <c r="H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G3" i="22"/>
  <c r="E29" i="21"/>
  <c r="K27" i="21"/>
  <c r="I27" i="21"/>
  <c r="H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G3" i="21"/>
  <c r="E29" i="20"/>
  <c r="K27" i="20"/>
  <c r="I27" i="20"/>
  <c r="H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G3" i="20"/>
  <c r="E29" i="19"/>
  <c r="K27" i="19"/>
  <c r="I27" i="19"/>
  <c r="H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G3" i="19"/>
  <c r="E29" i="18"/>
  <c r="K27" i="18"/>
  <c r="I27" i="18"/>
  <c r="H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G3" i="18"/>
  <c r="E29" i="17"/>
  <c r="K27" i="17"/>
  <c r="I27" i="17"/>
  <c r="H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G3" i="17"/>
  <c r="E29" i="16"/>
  <c r="K27" i="16"/>
  <c r="I27" i="16"/>
  <c r="H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G3" i="16"/>
  <c r="E29" i="15"/>
  <c r="K27" i="15"/>
  <c r="I27" i="15"/>
  <c r="H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G3" i="15"/>
  <c r="E29" i="14"/>
  <c r="K27" i="14"/>
  <c r="I27" i="14"/>
  <c r="H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G3" i="14"/>
  <c r="E29" i="13"/>
  <c r="K27" i="13"/>
  <c r="I27" i="13"/>
  <c r="H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G3" i="13"/>
  <c r="E29" i="12"/>
  <c r="K27" i="12"/>
  <c r="I27" i="12"/>
  <c r="H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G3" i="12"/>
  <c r="E29" i="11"/>
  <c r="K27" i="11"/>
  <c r="I27" i="11"/>
  <c r="H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G3" i="11"/>
  <c r="E29" i="10"/>
  <c r="K27" i="10"/>
  <c r="I27" i="10"/>
  <c r="H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G3" i="10"/>
  <c r="E29" i="9"/>
  <c r="K27" i="9"/>
  <c r="I27" i="9"/>
  <c r="H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G3" i="9"/>
  <c r="E29" i="8"/>
  <c r="K27" i="8"/>
  <c r="I27" i="8"/>
  <c r="H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G3" i="8"/>
  <c r="K27" i="7"/>
  <c r="I27" i="7"/>
  <c r="H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E29" i="6"/>
  <c r="K27" i="6"/>
  <c r="I27" i="6"/>
  <c r="H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G3" i="6"/>
  <c r="D62" i="2"/>
  <c r="D45" i="2"/>
  <c r="E29" i="1"/>
  <c r="G3" i="1"/>
  <c r="J11" i="1"/>
  <c r="J12" i="1"/>
  <c r="J13" i="1"/>
  <c r="J14" i="1"/>
  <c r="J15" i="1"/>
  <c r="J26" i="1"/>
  <c r="J25" i="1"/>
  <c r="J24" i="1"/>
  <c r="J23" i="1"/>
  <c r="J22" i="1"/>
  <c r="J21" i="1"/>
  <c r="J20" i="1"/>
  <c r="J19" i="1"/>
  <c r="J18" i="1"/>
  <c r="J17" i="1"/>
  <c r="J16" i="1"/>
  <c r="J10" i="1"/>
  <c r="J9" i="1"/>
  <c r="J8" i="1"/>
  <c r="J7" i="1"/>
  <c r="D7" i="2"/>
  <c r="K27" i="1"/>
  <c r="I27" i="1"/>
  <c r="H27" i="1"/>
  <c r="J27" i="9" l="1"/>
  <c r="D12" i="2" s="1"/>
  <c r="J27" i="16"/>
  <c r="J28" i="16" s="1"/>
  <c r="J27" i="36"/>
  <c r="J28" i="36" s="1"/>
  <c r="J27" i="41"/>
  <c r="J28" i="41" s="1"/>
  <c r="J27" i="59"/>
  <c r="D58" i="2" s="1"/>
  <c r="J27" i="6"/>
  <c r="J28" i="6" s="1"/>
  <c r="J27" i="35"/>
  <c r="J28" i="35" s="1"/>
  <c r="J27" i="60"/>
  <c r="J27" i="27"/>
  <c r="D27" i="2" s="1"/>
  <c r="J28" i="60"/>
  <c r="D59" i="2"/>
  <c r="J28" i="59"/>
  <c r="J27" i="64"/>
  <c r="J28" i="64" s="1"/>
  <c r="J27" i="68"/>
  <c r="J28" i="68" s="1"/>
  <c r="J27" i="72"/>
  <c r="J28" i="72" s="1"/>
  <c r="J27" i="8"/>
  <c r="J27" i="10"/>
  <c r="J28" i="10" s="1"/>
  <c r="J27" i="11"/>
  <c r="D10" i="2" s="1"/>
  <c r="J27" i="12"/>
  <c r="J28" i="12" s="1"/>
  <c r="J27" i="14"/>
  <c r="J27" i="15"/>
  <c r="J27" i="19"/>
  <c r="J28" i="19" s="1"/>
  <c r="J27" i="20"/>
  <c r="J28" i="20" s="1"/>
  <c r="J27" i="21"/>
  <c r="J28" i="21" s="1"/>
  <c r="J27" i="22"/>
  <c r="J28" i="22" s="1"/>
  <c r="J27" i="23"/>
  <c r="J27" i="24"/>
  <c r="J28" i="24" s="1"/>
  <c r="J27" i="26"/>
  <c r="J28" i="26" s="1"/>
  <c r="J27" i="28"/>
  <c r="J28" i="28" s="1"/>
  <c r="J27" i="30"/>
  <c r="J28" i="30" s="1"/>
  <c r="J27" i="31"/>
  <c r="J28" i="31" s="1"/>
  <c r="J27" i="32"/>
  <c r="J28" i="32" s="1"/>
  <c r="J27" i="33"/>
  <c r="J28" i="33" s="1"/>
  <c r="J27" i="34"/>
  <c r="J28" i="34" s="1"/>
  <c r="J27" i="37"/>
  <c r="J28" i="37" s="1"/>
  <c r="J27" i="38"/>
  <c r="J28" i="38" s="1"/>
  <c r="J27" i="43"/>
  <c r="J28" i="43" s="1"/>
  <c r="J27" i="44"/>
  <c r="J28" i="44" s="1"/>
  <c r="J27" i="45"/>
  <c r="J28" i="45" s="1"/>
  <c r="J27" i="48"/>
  <c r="J28" i="48" s="1"/>
  <c r="J27" i="49"/>
  <c r="J28" i="49" s="1"/>
  <c r="J27" i="52"/>
  <c r="J28" i="52" s="1"/>
  <c r="J27" i="53"/>
  <c r="J28" i="53" s="1"/>
  <c r="J27" i="56"/>
  <c r="J27" i="57"/>
  <c r="J28" i="57" s="1"/>
  <c r="J27" i="58"/>
  <c r="J28" i="58" s="1"/>
  <c r="J27" i="62"/>
  <c r="J28" i="62" s="1"/>
  <c r="J27" i="65"/>
  <c r="J27" i="66"/>
  <c r="J28" i="66" s="1"/>
  <c r="J27" i="70"/>
  <c r="J28" i="70" s="1"/>
  <c r="J27" i="71"/>
  <c r="J28" i="71" s="1"/>
  <c r="J27" i="51"/>
  <c r="J28" i="51" s="1"/>
  <c r="J28" i="15"/>
  <c r="D15" i="2"/>
  <c r="J28" i="9"/>
  <c r="J27" i="1"/>
  <c r="J28" i="67"/>
  <c r="J27" i="7"/>
  <c r="J28" i="7" s="1"/>
  <c r="J27" i="18"/>
  <c r="J27" i="25"/>
  <c r="J27" i="39"/>
  <c r="J28" i="39" s="1"/>
  <c r="J27" i="47"/>
  <c r="J28" i="47" s="1"/>
  <c r="D57" i="2"/>
  <c r="J27" i="13"/>
  <c r="J27" i="17"/>
  <c r="J27" i="42"/>
  <c r="J28" i="42" s="1"/>
  <c r="J27" i="46"/>
  <c r="J28" i="46" s="1"/>
  <c r="J27" i="54"/>
  <c r="J28" i="54" s="1"/>
  <c r="J27" i="63"/>
  <c r="J28" i="63" s="1"/>
  <c r="D44" i="2" l="1"/>
  <c r="J28" i="11"/>
  <c r="J28" i="27"/>
  <c r="J28" i="14"/>
  <c r="D14" i="2"/>
  <c r="D23" i="2"/>
  <c r="J28" i="23"/>
  <c r="J28" i="65"/>
  <c r="D64" i="2"/>
  <c r="D55" i="2"/>
  <c r="J28" i="56"/>
  <c r="D13" i="2"/>
  <c r="J28" i="8"/>
  <c r="D51" i="2"/>
  <c r="J28" i="25"/>
  <c r="D25" i="2"/>
  <c r="J28" i="18"/>
  <c r="D18" i="2"/>
  <c r="D5" i="2"/>
  <c r="J28" i="1"/>
  <c r="J28" i="17"/>
  <c r="D17" i="2"/>
  <c r="J28" i="13"/>
  <c r="D8" i="2"/>
</calcChain>
</file>

<file path=xl/sharedStrings.xml><?xml version="1.0" encoding="utf-8"?>
<sst xmlns="http://schemas.openxmlformats.org/spreadsheetml/2006/main" count="2208" uniqueCount="218">
  <si>
    <t>Period Ending</t>
  </si>
  <si>
    <t>Statement Dated</t>
  </si>
  <si>
    <t>Amount</t>
  </si>
  <si>
    <t>Go To</t>
  </si>
  <si>
    <t>Completed</t>
  </si>
  <si>
    <t>Sheet ref</t>
  </si>
  <si>
    <t>Transaction Log</t>
  </si>
  <si>
    <t>VISA CARD TRANSACTION LOG</t>
  </si>
  <si>
    <t>Name:</t>
  </si>
  <si>
    <t>ZBRO002</t>
  </si>
  <si>
    <t>Period end:</t>
  </si>
  <si>
    <t>Date</t>
  </si>
  <si>
    <t>Supplier</t>
  </si>
  <si>
    <t>Merchant Category</t>
  </si>
  <si>
    <t>Purpose of Expenditure</t>
  </si>
  <si>
    <t>Budget Code</t>
  </si>
  <si>
    <t>Cost</t>
  </si>
  <si>
    <t>Cost Centre</t>
  </si>
  <si>
    <t>Subjective</t>
  </si>
  <si>
    <t>Activity</t>
  </si>
  <si>
    <t>Net</t>
  </si>
  <si>
    <t>VAT</t>
  </si>
  <si>
    <t>Total</t>
  </si>
  <si>
    <t>Unrecoverable VAT</t>
  </si>
  <si>
    <t>ACCA</t>
  </si>
  <si>
    <t>Exam Fees</t>
  </si>
  <si>
    <t>R4200</t>
  </si>
  <si>
    <t>0135</t>
  </si>
  <si>
    <t>MA05</t>
  </si>
  <si>
    <t>Currys</t>
  </si>
  <si>
    <t>5 x Digital Voice Recorders</t>
  </si>
  <si>
    <t>R4100</t>
  </si>
  <si>
    <t>King William House</t>
  </si>
  <si>
    <t>Car Parking for ACCA</t>
  </si>
  <si>
    <t>R4620</t>
  </si>
  <si>
    <t>Totals</t>
  </si>
  <si>
    <t>Transactions and total reconciled to statement dated:</t>
  </si>
  <si>
    <t>Cardholders Declaration</t>
  </si>
  <si>
    <t>I declare that the information provided on this log is correct and the expenditure incurred is in accordance with the requirements of the scheme.</t>
  </si>
  <si>
    <t>Certified for Payment</t>
  </si>
  <si>
    <t>………………………………………………………………………………</t>
  </si>
  <si>
    <t>Signed:</t>
  </si>
  <si>
    <t>………………………………………………………………….</t>
  </si>
  <si>
    <t>Signed</t>
  </si>
  <si>
    <t>ZCUN001</t>
  </si>
  <si>
    <t>ZKAM001</t>
  </si>
  <si>
    <t>ZKEL001</t>
  </si>
  <si>
    <t>Flybe.com</t>
  </si>
  <si>
    <t>Travel</t>
  </si>
  <si>
    <t>Course attendance for 2</t>
  </si>
  <si>
    <t>Trainline</t>
  </si>
  <si>
    <t>Travel London</t>
  </si>
  <si>
    <t>B Kelly</t>
  </si>
  <si>
    <t>ZBRI001</t>
  </si>
  <si>
    <t>ZBLA001</t>
  </si>
  <si>
    <t>28.09.18</t>
  </si>
  <si>
    <t>Itunes.Com</t>
  </si>
  <si>
    <t>Icloud storage</t>
  </si>
  <si>
    <t>ZHAR004</t>
  </si>
  <si>
    <t>ZMEE001</t>
  </si>
  <si>
    <t>ZIVE001</t>
  </si>
  <si>
    <t>Ebuyer</t>
  </si>
  <si>
    <t>UPS Battery</t>
  </si>
  <si>
    <t>One Direct</t>
  </si>
  <si>
    <t>ICT Equipment</t>
  </si>
  <si>
    <t>LinkedIn</t>
  </si>
  <si>
    <t>Job Advert</t>
  </si>
  <si>
    <t>0030</t>
  </si>
  <si>
    <t>AA Jones</t>
  </si>
  <si>
    <t>Electrical Equipment</t>
  </si>
  <si>
    <t>Paragon</t>
  </si>
  <si>
    <t>Domain Register 15/09/2018 - 14/09/2019</t>
  </si>
  <si>
    <t>Mobile Fun</t>
  </si>
  <si>
    <t>ZBRI002</t>
  </si>
  <si>
    <t>HM Land Registry</t>
  </si>
  <si>
    <t>Property search</t>
  </si>
  <si>
    <t>R0635</t>
  </si>
  <si>
    <t>CF01</t>
  </si>
  <si>
    <t>ZHIL001</t>
  </si>
  <si>
    <t>TESCO</t>
  </si>
  <si>
    <t>STORES STOCK</t>
  </si>
  <si>
    <t>R4800</t>
  </si>
  <si>
    <t>SAINSBURYS</t>
  </si>
  <si>
    <t>CATERING EQUIPMENT</t>
  </si>
  <si>
    <t>R0640</t>
  </si>
  <si>
    <t>COURSE FEEDING</t>
  </si>
  <si>
    <t>R3030</t>
  </si>
  <si>
    <t>MA01</t>
  </si>
  <si>
    <t>HQ STOCK</t>
  </si>
  <si>
    <t>Hull City Council</t>
  </si>
  <si>
    <t>Car Parking for HMI meeting</t>
  </si>
  <si>
    <t>R2243</t>
  </si>
  <si>
    <t>ZCHE001</t>
  </si>
  <si>
    <t>ZHUD001</t>
  </si>
  <si>
    <t>ZIRI001</t>
  </si>
  <si>
    <t>ZBAR001</t>
  </si>
  <si>
    <t>ZSHA001</t>
  </si>
  <si>
    <t>AMAZON</t>
  </si>
  <si>
    <t>SCREWDRIVERS</t>
  </si>
  <si>
    <t>FF01</t>
  </si>
  <si>
    <t>CURRYS</t>
  </si>
  <si>
    <t>FRIDGE</t>
  </si>
  <si>
    <t>R0180</t>
  </si>
  <si>
    <t>WATERSTONES</t>
  </si>
  <si>
    <t>MAP BOOKS</t>
  </si>
  <si>
    <t>B3000</t>
  </si>
  <si>
    <t>0000</t>
  </si>
  <si>
    <t>PLASTOR</t>
  </si>
  <si>
    <t>STORAGE BOXES</t>
  </si>
  <si>
    <t>SAFETY BOOT UK</t>
  </si>
  <si>
    <t>SAFETY BOOTS</t>
  </si>
  <si>
    <t>FIRE GROUND FEEDING</t>
  </si>
  <si>
    <t>ASDA</t>
  </si>
  <si>
    <t>PAINT BRUSHES</t>
  </si>
  <si>
    <t>ZKIR001</t>
  </si>
  <si>
    <t>ZPIR001</t>
  </si>
  <si>
    <t>ZTRU001</t>
  </si>
  <si>
    <t>ZMAN001</t>
  </si>
  <si>
    <t>ZDEN001</t>
  </si>
  <si>
    <t>ZWIL001</t>
  </si>
  <si>
    <t>ZHAR002</t>
  </si>
  <si>
    <t>HOMEBASE</t>
  </si>
  <si>
    <t>PAINT FOR STOCK</t>
  </si>
  <si>
    <t>MCDONALDS</t>
  </si>
  <si>
    <t>FGF</t>
  </si>
  <si>
    <t>0190</t>
  </si>
  <si>
    <t>SAINSURYS</t>
  </si>
  <si>
    <t>SCREWFIX</t>
  </si>
  <si>
    <t>F I EQUIPMENT</t>
  </si>
  <si>
    <t>R0545</t>
  </si>
  <si>
    <t>ZMCK001</t>
  </si>
  <si>
    <t>ZTHA001</t>
  </si>
  <si>
    <t>ZHOL002</t>
  </si>
  <si>
    <t>ZCLU001</t>
  </si>
  <si>
    <t>ZHAY001</t>
  </si>
  <si>
    <t>ZLEA002</t>
  </si>
  <si>
    <t>ZSHI001</t>
  </si>
  <si>
    <t>26.09.18</t>
  </si>
  <si>
    <t>Starbucks Rivington</t>
  </si>
  <si>
    <t>Refreshments</t>
  </si>
  <si>
    <t>R4030</t>
  </si>
  <si>
    <t>Cardiff Council</t>
  </si>
  <si>
    <t>Car Parking in Cardiff</t>
  </si>
  <si>
    <t>Bills Cardiff Bay</t>
  </si>
  <si>
    <t>Evening Meal</t>
  </si>
  <si>
    <t>Roadchef Rochester</t>
  </si>
  <si>
    <t>29.09.18</t>
  </si>
  <si>
    <t>Signor Valentino</t>
  </si>
  <si>
    <t>30.09.18</t>
  </si>
  <si>
    <t xml:space="preserve">St Davids Hotel </t>
  </si>
  <si>
    <t>Breakfast (2 days)</t>
  </si>
  <si>
    <t>Cardiff Council Parking</t>
  </si>
  <si>
    <t>ZGIB001</t>
  </si>
  <si>
    <t>ZBUR001</t>
  </si>
  <si>
    <t>ZRHO002</t>
  </si>
  <si>
    <t>2.10.18</t>
  </si>
  <si>
    <t>APCOA</t>
  </si>
  <si>
    <t>Car Park</t>
  </si>
  <si>
    <t>Rail Travel</t>
  </si>
  <si>
    <t>R1410</t>
  </si>
  <si>
    <t>ZHAR003</t>
  </si>
  <si>
    <t>ZHEA001</t>
  </si>
  <si>
    <t>ZDON001</t>
  </si>
  <si>
    <t>ZHEL001</t>
  </si>
  <si>
    <t>Amazon</t>
  </si>
  <si>
    <t>Online merchandise</t>
  </si>
  <si>
    <t>Lumbar Support for FDS car</t>
  </si>
  <si>
    <t>MD06</t>
  </si>
  <si>
    <t>SM Steve Hellewell 460</t>
  </si>
  <si>
    <t>ZDUF001</t>
  </si>
  <si>
    <t>ZTOP001</t>
  </si>
  <si>
    <t>21.09.18</t>
  </si>
  <si>
    <t>Cascada</t>
  </si>
  <si>
    <t>Howdens Management  Meeting</t>
  </si>
  <si>
    <t>R4005</t>
  </si>
  <si>
    <t>03.10.18</t>
  </si>
  <si>
    <t>Upper Crust</t>
  </si>
  <si>
    <t>Ark Meeting London</t>
  </si>
  <si>
    <t>C2420</t>
  </si>
  <si>
    <t>ZJOH001</t>
  </si>
  <si>
    <t>12.09.18</t>
  </si>
  <si>
    <t>Staffordshire Fire and Rescue Service</t>
  </si>
  <si>
    <t>Attendance at Conference on 15 November 2018</t>
  </si>
  <si>
    <t>ZLAD001</t>
  </si>
  <si>
    <t>ZHAR001</t>
  </si>
  <si>
    <t>ExtremeGB</t>
  </si>
  <si>
    <t>Clothing</t>
  </si>
  <si>
    <t>NILO</t>
  </si>
  <si>
    <t>R1505</t>
  </si>
  <si>
    <t>MEEKE 811 GM</t>
  </si>
  <si>
    <t>Dan Meeke</t>
  </si>
  <si>
    <t>scribes</t>
  </si>
  <si>
    <t>printing</t>
  </si>
  <si>
    <t>sainsburys</t>
  </si>
  <si>
    <t>items for science festival event</t>
  </si>
  <si>
    <t>CMT UK Ltd</t>
  </si>
  <si>
    <t>taxi fare</t>
  </si>
  <si>
    <t>Hull Trains</t>
  </si>
  <si>
    <t>drinks</t>
  </si>
  <si>
    <t>Wilko</t>
  </si>
  <si>
    <t>items for Macmillan Bake Off</t>
  </si>
  <si>
    <t>poster tubes</t>
  </si>
  <si>
    <t>B&amp;Q</t>
  </si>
  <si>
    <t>FUSES AND PORTABLE DISC</t>
  </si>
  <si>
    <t>PADLOCKS</t>
  </si>
  <si>
    <t>R3008</t>
  </si>
  <si>
    <t>Hull University</t>
  </si>
  <si>
    <t>refreshments for HFRS Staff at Hull science fair</t>
  </si>
  <si>
    <t>ALDI</t>
  </si>
  <si>
    <t>Hospitality</t>
  </si>
  <si>
    <t>R0540</t>
  </si>
  <si>
    <t>MD05</t>
  </si>
  <si>
    <t>GM 157 Simon V. Donnachie</t>
  </si>
  <si>
    <t>R4115</t>
  </si>
  <si>
    <t>College Of Policing</t>
  </si>
  <si>
    <t>Fire ELP and Police SCC Event</t>
  </si>
  <si>
    <t xml:space="preserve">Refreshments for meeting - Meeting at Brigg Fire Station with Lincolnshire FRS staff </t>
  </si>
  <si>
    <t>FS01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</si>
</sst>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17" xfId="0" applyFont="1" applyBorder="1" applyAlignment="1" applyProtection="1"/>
    <xf numFmtId="0" fontId="0" fillId="0" borderId="18" xfId="0" applyBorder="1" applyAlignment="1" applyProtection="1"/>
    <xf numFmtId="0" fontId="0" fillId="0" borderId="19" xfId="0" applyBorder="1" applyAlignment="1" applyProtection="1"/>
    <xf numFmtId="0" fontId="0" fillId="2" borderId="2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  <xf numFmtId="164" fontId="0" fillId="0" borderId="5" xfId="0" applyNumberFormat="1" applyBorder="1" applyAlignment="1" applyProtection="1">
      <alignment horizontal="center" vertical="center"/>
    </xf>
    <xf numFmtId="0" fontId="0" fillId="0" borderId="6" xfId="0" applyBorder="1" applyProtection="1"/>
    <xf numFmtId="164" fontId="0" fillId="0" borderId="7" xfId="0" applyNumberFormat="1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</xf>
    <xf numFmtId="164" fontId="2" fillId="0" borderId="20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0" fillId="0" borderId="1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1" fillId="0" borderId="0" xfId="0" applyFont="1" applyProtection="1"/>
    <xf numFmtId="0" fontId="0" fillId="0" borderId="0" xfId="0" applyBorder="1" applyAlignment="1" applyProtection="1">
      <alignment vertical="top" wrapText="1"/>
    </xf>
    <xf numFmtId="0" fontId="1" fillId="0" borderId="1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9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9" xfId="0" applyBorder="1" applyAlignment="1" applyProtection="1"/>
    <xf numFmtId="0" fontId="0" fillId="0" borderId="14" xfId="0" applyBorder="1" applyProtection="1"/>
    <xf numFmtId="14" fontId="0" fillId="0" borderId="5" xfId="0" applyNumberForma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Protection="1">
      <protection locked="0"/>
    </xf>
    <xf numFmtId="0" fontId="3" fillId="0" borderId="0" xfId="1" applyAlignment="1">
      <alignment horizontal="center"/>
    </xf>
    <xf numFmtId="4" fontId="0" fillId="0" borderId="0" xfId="0" applyNumberFormat="1"/>
    <xf numFmtId="4" fontId="0" fillId="0" borderId="0" xfId="0" applyNumberFormat="1" applyProtection="1">
      <protection locked="0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Protection="1">
      <protection locked="0"/>
    </xf>
    <xf numFmtId="14" fontId="0" fillId="0" borderId="18" xfId="0" applyNumberFormat="1" applyBorder="1" applyAlignment="1" applyProtection="1"/>
    <xf numFmtId="4" fontId="0" fillId="0" borderId="21" xfId="0" applyNumberFormat="1" applyBorder="1"/>
    <xf numFmtId="14" fontId="0" fillId="0" borderId="0" xfId="0" applyNumberFormat="1"/>
    <xf numFmtId="0" fontId="0" fillId="0" borderId="1" xfId="0" applyBorder="1" applyAlignment="1" applyProtection="1">
      <alignment horizontal="center"/>
      <protection locked="0"/>
    </xf>
    <xf numFmtId="0" fontId="0" fillId="0" borderId="5" xfId="0" quotePrefix="1" applyBorder="1" applyAlignment="1" applyProtection="1">
      <alignment horizontal="center" vertical="center"/>
      <protection locked="0"/>
    </xf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0" fontId="0" fillId="0" borderId="1" xfId="0" quotePrefix="1" applyBorder="1" applyProtection="1"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5" xfId="0" quotePrefix="1" applyBorder="1" applyAlignment="1" applyProtection="1">
      <alignment horizontal="right" vertical="center"/>
      <protection locked="0"/>
    </xf>
    <xf numFmtId="164" fontId="0" fillId="0" borderId="5" xfId="0" applyNumberFormat="1" applyBorder="1" applyAlignment="1" applyProtection="1">
      <alignment horizontal="right" vertical="center"/>
      <protection locked="0"/>
    </xf>
    <xf numFmtId="164" fontId="0" fillId="0" borderId="5" xfId="0" applyNumberFormat="1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0" fillId="0" borderId="1" xfId="0" quotePrefix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164" fontId="0" fillId="0" borderId="5" xfId="0" applyNumberFormat="1" applyBorder="1" applyAlignment="1" applyProtection="1">
      <alignment vertical="center"/>
      <protection locked="0"/>
    </xf>
    <xf numFmtId="164" fontId="0" fillId="0" borderId="5" xfId="0" applyNumberFormat="1" applyBorder="1" applyAlignment="1" applyProtection="1">
      <alignment vertical="center"/>
    </xf>
    <xf numFmtId="0" fontId="0" fillId="0" borderId="1" xfId="0" applyBorder="1" applyAlignment="1" applyProtection="1">
      <protection locked="0"/>
    </xf>
    <xf numFmtId="164" fontId="0" fillId="0" borderId="1" xfId="0" applyNumberFormat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/>
    <xf numFmtId="0" fontId="0" fillId="0" borderId="5" xfId="0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 wrapText="1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Fill="1" applyAlignment="1">
      <alignment horizontal="center"/>
    </xf>
    <xf numFmtId="0" fontId="1" fillId="0" borderId="0" xfId="0" applyFont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6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7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74"/>
  <sheetViews>
    <sheetView tabSelected="1" workbookViewId="0">
      <selection activeCell="J19" sqref="J19"/>
    </sheetView>
  </sheetViews>
  <sheetFormatPr defaultRowHeight="15" x14ac:dyDescent="0.25"/>
  <cols>
    <col min="1" max="1" width="28.7109375" style="47" bestFit="1" customWidth="1"/>
    <col min="2" max="2" width="10.7109375" customWidth="1"/>
    <col min="3" max="3" width="16.28515625" style="1" customWidth="1"/>
    <col min="4" max="4" width="12.7109375" style="72" customWidth="1"/>
  </cols>
  <sheetData>
    <row r="1" spans="1:5" x14ac:dyDescent="0.25">
      <c r="A1" s="47" t="s">
        <v>0</v>
      </c>
      <c r="B1" s="44">
        <v>43376</v>
      </c>
      <c r="C1" s="40"/>
    </row>
    <row r="2" spans="1:5" x14ac:dyDescent="0.25">
      <c r="A2" s="47" t="s">
        <v>1</v>
      </c>
      <c r="B2" s="44">
        <v>43377</v>
      </c>
      <c r="C2" s="40"/>
    </row>
    <row r="4" spans="1:5" x14ac:dyDescent="0.25">
      <c r="B4" s="1" t="s">
        <v>2</v>
      </c>
      <c r="C4" s="1" t="s">
        <v>3</v>
      </c>
      <c r="D4" s="72" t="s">
        <v>4</v>
      </c>
      <c r="E4" s="1" t="s">
        <v>5</v>
      </c>
    </row>
    <row r="5" spans="1:5" x14ac:dyDescent="0.25">
      <c r="B5" s="39">
        <v>403.95</v>
      </c>
      <c r="C5" s="37" t="s">
        <v>6</v>
      </c>
      <c r="D5" s="72" t="str">
        <f>IF($B5="","",IF(B5='1'!$J27,"Yes","No"))</f>
        <v>Yes</v>
      </c>
      <c r="E5">
        <v>1</v>
      </c>
    </row>
    <row r="6" spans="1:5" x14ac:dyDescent="0.25">
      <c r="B6" s="39"/>
      <c r="C6" s="37" t="s">
        <v>6</v>
      </c>
      <c r="D6" s="72" t="str">
        <f>IF($B6="","",IF(B6='2'!$J27,"Yes","No"))</f>
        <v/>
      </c>
      <c r="E6">
        <v>2</v>
      </c>
    </row>
    <row r="7" spans="1:5" x14ac:dyDescent="0.25">
      <c r="B7" s="39"/>
      <c r="C7" s="37" t="s">
        <v>6</v>
      </c>
      <c r="D7" s="72" t="str">
        <f>IF($B7="","",IF(B7='3'!$J27,"Yes","No"))</f>
        <v/>
      </c>
      <c r="E7">
        <v>3</v>
      </c>
    </row>
    <row r="8" spans="1:5" x14ac:dyDescent="0.25">
      <c r="B8" s="39">
        <v>265.23</v>
      </c>
      <c r="C8" s="37" t="s">
        <v>6</v>
      </c>
      <c r="D8" s="72" t="str">
        <f>IF($B8="","",IF(B8='4'!$J27,"Yes","No"))</f>
        <v>Yes</v>
      </c>
      <c r="E8">
        <v>4</v>
      </c>
    </row>
    <row r="9" spans="1:5" x14ac:dyDescent="0.25">
      <c r="B9" s="39"/>
      <c r="C9" s="37" t="s">
        <v>6</v>
      </c>
      <c r="D9" s="72" t="str">
        <f>IF($B9="","",IF(B9='5'!$J27,"Yes","No"))</f>
        <v/>
      </c>
      <c r="E9">
        <v>5</v>
      </c>
    </row>
    <row r="10" spans="1:5" x14ac:dyDescent="0.25">
      <c r="B10" s="39">
        <v>0.79</v>
      </c>
      <c r="C10" s="37" t="s">
        <v>6</v>
      </c>
      <c r="D10" s="72" t="str">
        <f>IF($B10="","",IF(B10='6'!$J27,"Yes","No"))</f>
        <v>Yes</v>
      </c>
      <c r="E10">
        <v>6</v>
      </c>
    </row>
    <row r="11" spans="1:5" x14ac:dyDescent="0.25">
      <c r="B11" s="39"/>
      <c r="C11" s="37" t="s">
        <v>6</v>
      </c>
      <c r="D11" s="72" t="str">
        <f>IF($B11="","",IF(B11='7'!$J27,"Yes","No"))</f>
        <v/>
      </c>
      <c r="E11">
        <v>7</v>
      </c>
    </row>
    <row r="12" spans="1:5" x14ac:dyDescent="0.25">
      <c r="B12" s="39">
        <v>109.94</v>
      </c>
      <c r="C12" s="37" t="s">
        <v>6</v>
      </c>
      <c r="D12" s="72" t="str">
        <f>IF($B12="","",IF(B12='8'!$J27,"Yes","No"))</f>
        <v>Yes</v>
      </c>
      <c r="E12">
        <v>8</v>
      </c>
    </row>
    <row r="13" spans="1:5" x14ac:dyDescent="0.25">
      <c r="B13" s="39">
        <v>531.03</v>
      </c>
      <c r="C13" s="37" t="s">
        <v>6</v>
      </c>
      <c r="D13" s="72" t="str">
        <f>IF($B13="","",IF(B13='9'!$J27,"Yes","No"))</f>
        <v>Yes</v>
      </c>
      <c r="E13">
        <v>9</v>
      </c>
    </row>
    <row r="14" spans="1:5" x14ac:dyDescent="0.25">
      <c r="B14" s="39">
        <v>3</v>
      </c>
      <c r="C14" s="37" t="s">
        <v>6</v>
      </c>
      <c r="D14" s="72" t="str">
        <f>IF($B14="","",IF(B14='10'!$J27,"Yes","No"))</f>
        <v>Yes</v>
      </c>
      <c r="E14">
        <v>10</v>
      </c>
    </row>
    <row r="15" spans="1:5" x14ac:dyDescent="0.25">
      <c r="B15" s="39">
        <v>1324.38</v>
      </c>
      <c r="C15" s="37" t="s">
        <v>6</v>
      </c>
      <c r="D15" s="72" t="str">
        <f>IF($B15="","",IF(B15='11'!$J27,"Yes","No"))</f>
        <v>Yes</v>
      </c>
      <c r="E15">
        <v>11</v>
      </c>
    </row>
    <row r="16" spans="1:5" x14ac:dyDescent="0.25">
      <c r="B16" s="39"/>
      <c r="C16" s="37" t="s">
        <v>6</v>
      </c>
      <c r="D16" s="72" t="str">
        <f>IF($B16="","",IF(B16='12'!$J27,"Yes","No"))</f>
        <v/>
      </c>
      <c r="E16">
        <v>12</v>
      </c>
    </row>
    <row r="17" spans="1:5" x14ac:dyDescent="0.25">
      <c r="B17" s="39">
        <v>3.9</v>
      </c>
      <c r="C17" s="37" t="s">
        <v>6</v>
      </c>
      <c r="D17" s="72" t="str">
        <f>IF($B17="","",IF(B17='13'!$J27,"Yes","No"))</f>
        <v>Yes</v>
      </c>
      <c r="E17">
        <v>13</v>
      </c>
    </row>
    <row r="18" spans="1:5" x14ac:dyDescent="0.25">
      <c r="B18" s="39">
        <v>17.3</v>
      </c>
      <c r="C18" s="37" t="s">
        <v>6</v>
      </c>
      <c r="D18" s="72" t="str">
        <f>IF($B18="","",IF(B18='14'!$J27,"Yes","No"))</f>
        <v>Yes</v>
      </c>
      <c r="E18">
        <v>14</v>
      </c>
    </row>
    <row r="19" spans="1:5" x14ac:dyDescent="0.25">
      <c r="B19" s="39"/>
      <c r="C19" s="37" t="s">
        <v>6</v>
      </c>
      <c r="D19" s="72" t="str">
        <f>IF($B19="","",IF(B19='15'!$J27,"Yes","No"))</f>
        <v/>
      </c>
      <c r="E19">
        <v>15</v>
      </c>
    </row>
    <row r="20" spans="1:5" x14ac:dyDescent="0.25">
      <c r="B20" s="39"/>
      <c r="C20" s="37" t="s">
        <v>6</v>
      </c>
      <c r="D20" s="72" t="str">
        <f>IF($B20="","",IF(B20='16'!$J27,"Yes","No"))</f>
        <v/>
      </c>
      <c r="E20">
        <v>16</v>
      </c>
    </row>
    <row r="21" spans="1:5" x14ac:dyDescent="0.25">
      <c r="B21" s="39"/>
      <c r="C21" s="37" t="s">
        <v>6</v>
      </c>
      <c r="D21" s="72" t="str">
        <f>IF($B21="","",IF(B21='17'!$J27,"Yes","No"))</f>
        <v/>
      </c>
      <c r="E21">
        <v>17</v>
      </c>
    </row>
    <row r="22" spans="1:5" x14ac:dyDescent="0.25">
      <c r="B22" s="39"/>
      <c r="C22" s="37" t="s">
        <v>6</v>
      </c>
      <c r="D22" s="72" t="str">
        <f>IF($B22="","",IF(B22='18'!$J27,"Yes","No"))</f>
        <v/>
      </c>
      <c r="E22">
        <v>18</v>
      </c>
    </row>
    <row r="23" spans="1:5" x14ac:dyDescent="0.25">
      <c r="B23" s="39">
        <v>577.44000000000005</v>
      </c>
      <c r="C23" s="37" t="s">
        <v>6</v>
      </c>
      <c r="D23" s="72" t="str">
        <f>IF($B23="","",IF(B23='19'!$J27,"Yes","No"))</f>
        <v>Yes</v>
      </c>
      <c r="E23">
        <v>19</v>
      </c>
    </row>
    <row r="24" spans="1:5" x14ac:dyDescent="0.25">
      <c r="B24" s="39"/>
      <c r="C24" s="37" t="s">
        <v>6</v>
      </c>
      <c r="D24" s="72" t="str">
        <f>IF($B24="","",IF(B24='20'!$J27,"Yes","No"))</f>
        <v/>
      </c>
      <c r="E24">
        <v>20</v>
      </c>
    </row>
    <row r="25" spans="1:5" x14ac:dyDescent="0.25">
      <c r="B25" s="39">
        <v>87</v>
      </c>
      <c r="C25" s="37" t="s">
        <v>6</v>
      </c>
      <c r="D25" s="72" t="str">
        <f>IF($B25="","",IF(B25='21'!$J27,"Yes","No"))</f>
        <v>Yes</v>
      </c>
      <c r="E25">
        <v>21</v>
      </c>
    </row>
    <row r="26" spans="1:5" x14ac:dyDescent="0.25">
      <c r="B26" s="39"/>
      <c r="C26" s="37" t="s">
        <v>6</v>
      </c>
      <c r="D26" s="72" t="str">
        <f>IF($B26="","",IF(B26='22'!$J27,"Yes","No"))</f>
        <v/>
      </c>
      <c r="E26">
        <v>22</v>
      </c>
    </row>
    <row r="27" spans="1:5" x14ac:dyDescent="0.25">
      <c r="B27" s="39">
        <v>74.900000000000006</v>
      </c>
      <c r="C27" s="37" t="s">
        <v>6</v>
      </c>
      <c r="D27" s="79" t="str">
        <f>IF($B27="","",IF(B27='23'!$J27,"Yes","No"))</f>
        <v>Yes</v>
      </c>
      <c r="E27">
        <v>23</v>
      </c>
    </row>
    <row r="28" spans="1:5" x14ac:dyDescent="0.25">
      <c r="A28" s="48"/>
      <c r="B28" s="39"/>
      <c r="C28" s="37" t="s">
        <v>6</v>
      </c>
      <c r="D28" s="72" t="str">
        <f>IF($B28="","",IF(B28='24'!$J27,"Yes","No"))</f>
        <v/>
      </c>
      <c r="E28">
        <v>24</v>
      </c>
    </row>
    <row r="29" spans="1:5" x14ac:dyDescent="0.25">
      <c r="B29" s="39"/>
      <c r="C29" s="37" t="s">
        <v>6</v>
      </c>
      <c r="D29" s="72" t="str">
        <f>IF($B29="","",IF(B29='25'!$J27,"Yes","No"))</f>
        <v/>
      </c>
      <c r="E29">
        <v>25</v>
      </c>
    </row>
    <row r="30" spans="1:5" x14ac:dyDescent="0.25">
      <c r="B30" s="39"/>
      <c r="C30" s="37" t="s">
        <v>6</v>
      </c>
      <c r="D30" s="72" t="str">
        <f>IF($B30="","",IF(B30='26'!$J27,"Yes","No"))</f>
        <v/>
      </c>
      <c r="E30">
        <v>26</v>
      </c>
    </row>
    <row r="31" spans="1:5" x14ac:dyDescent="0.25">
      <c r="B31" s="39"/>
      <c r="C31" s="37" t="s">
        <v>6</v>
      </c>
      <c r="D31" s="72" t="str">
        <f>IF($B31="","",IF(B31='27'!$J27,"Yes","No"))</f>
        <v/>
      </c>
      <c r="E31">
        <v>27</v>
      </c>
    </row>
    <row r="32" spans="1:5" x14ac:dyDescent="0.25">
      <c r="B32" s="39"/>
      <c r="C32" s="37" t="s">
        <v>6</v>
      </c>
      <c r="D32" s="72" t="str">
        <f>IF($B32="","",IF(B32='28'!$J27,"Yes","No"))</f>
        <v/>
      </c>
      <c r="E32">
        <v>28</v>
      </c>
    </row>
    <row r="33" spans="1:5" x14ac:dyDescent="0.25">
      <c r="B33" s="39"/>
      <c r="C33" s="37" t="s">
        <v>6</v>
      </c>
      <c r="D33" s="72" t="str">
        <f>IF($B33="","",IF(B33='29'!$J27,"Yes","No"))</f>
        <v/>
      </c>
      <c r="E33">
        <v>29</v>
      </c>
    </row>
    <row r="34" spans="1:5" x14ac:dyDescent="0.25">
      <c r="B34" s="39"/>
      <c r="C34" s="37" t="s">
        <v>6</v>
      </c>
      <c r="D34" s="72" t="str">
        <f>IF($B34="","",IF(B34='30'!$J27,"Yes","No"))</f>
        <v/>
      </c>
      <c r="E34">
        <v>30</v>
      </c>
    </row>
    <row r="35" spans="1:5" x14ac:dyDescent="0.25">
      <c r="B35" s="39"/>
      <c r="C35" s="37" t="s">
        <v>6</v>
      </c>
      <c r="D35" s="72" t="str">
        <f>IF($B35="","",IF(B35='31'!$J27,"Yes","No"))</f>
        <v/>
      </c>
      <c r="E35">
        <v>31</v>
      </c>
    </row>
    <row r="36" spans="1:5" x14ac:dyDescent="0.25">
      <c r="B36" s="39"/>
      <c r="C36" s="37" t="s">
        <v>6</v>
      </c>
      <c r="D36" s="72" t="str">
        <f>IF($B36="","",IF(B36='32'!$J27,"Yes","No"))</f>
        <v/>
      </c>
      <c r="E36">
        <v>32</v>
      </c>
    </row>
    <row r="37" spans="1:5" x14ac:dyDescent="0.25">
      <c r="B37" s="39"/>
      <c r="C37" s="37" t="s">
        <v>6</v>
      </c>
      <c r="D37" s="72" t="str">
        <f>IF($B37="","",IF(B37='33'!$J27,"Yes","No"))</f>
        <v/>
      </c>
      <c r="E37">
        <v>33</v>
      </c>
    </row>
    <row r="38" spans="1:5" x14ac:dyDescent="0.25">
      <c r="A38" s="49"/>
      <c r="B38" s="39"/>
      <c r="C38" s="37" t="s">
        <v>6</v>
      </c>
      <c r="D38" s="72" t="str">
        <f>IF($B38="","",IF(B38='34'!$J27,"Yes","No"))</f>
        <v/>
      </c>
      <c r="E38">
        <v>34</v>
      </c>
    </row>
    <row r="39" spans="1:5" x14ac:dyDescent="0.25">
      <c r="A39" s="49"/>
      <c r="B39" s="39"/>
      <c r="C39" s="37" t="s">
        <v>6</v>
      </c>
      <c r="D39" s="72" t="str">
        <f>IF($B39="","",IF(B39='35'!$J27,"Yes","No"))</f>
        <v/>
      </c>
      <c r="E39">
        <v>35</v>
      </c>
    </row>
    <row r="40" spans="1:5" x14ac:dyDescent="0.25">
      <c r="A40" s="48"/>
      <c r="B40" s="39"/>
      <c r="C40" s="37" t="s">
        <v>6</v>
      </c>
      <c r="D40" s="72" t="str">
        <f>IF($B40="","",IF(B40='36'!$J27,"Yes","No"))</f>
        <v/>
      </c>
      <c r="E40">
        <v>36</v>
      </c>
    </row>
    <row r="41" spans="1:5" x14ac:dyDescent="0.25">
      <c r="B41" s="39"/>
      <c r="C41" s="37" t="s">
        <v>6</v>
      </c>
      <c r="D41" s="72" t="str">
        <f>IF($B41="","",IF(B41='37'!$J27,"Yes","No"))</f>
        <v/>
      </c>
      <c r="E41">
        <v>37</v>
      </c>
    </row>
    <row r="42" spans="1:5" x14ac:dyDescent="0.25">
      <c r="B42" s="39"/>
      <c r="C42" s="37" t="s">
        <v>6</v>
      </c>
      <c r="D42" s="72" t="str">
        <f>IF($B42="","",IF(B42='38'!$J27,"Yes","No"))</f>
        <v/>
      </c>
      <c r="E42">
        <v>38</v>
      </c>
    </row>
    <row r="43" spans="1:5" x14ac:dyDescent="0.25">
      <c r="A43" s="48"/>
      <c r="B43" s="39"/>
      <c r="C43" s="37" t="s">
        <v>6</v>
      </c>
      <c r="D43" s="72" t="str">
        <f>IF($B43="","",IF(B43='39'!$J27,"Yes","No"))</f>
        <v/>
      </c>
      <c r="E43">
        <v>39</v>
      </c>
    </row>
    <row r="44" spans="1:5" x14ac:dyDescent="0.25">
      <c r="B44" s="39">
        <v>569.01</v>
      </c>
      <c r="C44" s="37" t="s">
        <v>6</v>
      </c>
      <c r="D44" s="72" t="str">
        <f>IF($B44="","",IF(B44='40'!$J27,"Yes","No"))</f>
        <v>Yes</v>
      </c>
      <c r="E44">
        <v>40</v>
      </c>
    </row>
    <row r="45" spans="1:5" x14ac:dyDescent="0.25">
      <c r="B45" s="39"/>
      <c r="C45" s="37" t="s">
        <v>6</v>
      </c>
      <c r="D45" s="72" t="str">
        <f>IF($B45="","",IF(B45='41'!$J27,"Yes","No"))</f>
        <v/>
      </c>
      <c r="E45">
        <v>41</v>
      </c>
    </row>
    <row r="46" spans="1:5" x14ac:dyDescent="0.25">
      <c r="B46" s="39"/>
      <c r="C46" s="37" t="s">
        <v>6</v>
      </c>
      <c r="D46" s="72" t="str">
        <f>IF($B46="","",IF(B46='42'!$J27,"Yes","No"))</f>
        <v/>
      </c>
      <c r="E46">
        <v>42</v>
      </c>
    </row>
    <row r="47" spans="1:5" x14ac:dyDescent="0.25">
      <c r="B47" s="39"/>
      <c r="C47" s="37" t="s">
        <v>6</v>
      </c>
      <c r="D47" s="72" t="str">
        <f>IF($B47="","",IF(B47='43'!$J27,"Yes","No"))</f>
        <v/>
      </c>
      <c r="E47">
        <v>43</v>
      </c>
    </row>
    <row r="48" spans="1:5" x14ac:dyDescent="0.25">
      <c r="B48" s="39"/>
      <c r="C48" s="37" t="s">
        <v>6</v>
      </c>
      <c r="D48" s="72" t="str">
        <f>IF($B48="","",IF(B48='44'!$J27,"Yes","No"))</f>
        <v/>
      </c>
      <c r="E48">
        <v>44</v>
      </c>
    </row>
    <row r="49" spans="2:5" x14ac:dyDescent="0.25">
      <c r="B49" s="39"/>
      <c r="C49" s="37" t="s">
        <v>6</v>
      </c>
      <c r="D49" s="72" t="str">
        <f>IF($B49="","",IF(B49='45'!$J27,"Yes","No"))</f>
        <v/>
      </c>
      <c r="E49">
        <v>45</v>
      </c>
    </row>
    <row r="50" spans="2:5" x14ac:dyDescent="0.25">
      <c r="B50" s="39"/>
      <c r="C50" s="37" t="s">
        <v>6</v>
      </c>
      <c r="D50" s="72" t="str">
        <f>IF($B50="","",IF(B50='46'!$J27,"Yes","No"))</f>
        <v/>
      </c>
      <c r="E50">
        <v>46</v>
      </c>
    </row>
    <row r="51" spans="2:5" x14ac:dyDescent="0.25">
      <c r="B51" s="39">
        <v>106.18</v>
      </c>
      <c r="C51" s="37" t="s">
        <v>6</v>
      </c>
      <c r="D51" s="72" t="str">
        <f>IF($B51="","",IF(B51='47'!$J27,"Yes","No"))</f>
        <v>Yes</v>
      </c>
      <c r="E51">
        <v>47</v>
      </c>
    </row>
    <row r="52" spans="2:5" x14ac:dyDescent="0.25">
      <c r="B52" s="39"/>
      <c r="C52" s="37" t="s">
        <v>6</v>
      </c>
      <c r="D52" s="72" t="str">
        <f>IF($B52="","",IF(B52='48'!$J27,"Yes","No"))</f>
        <v/>
      </c>
      <c r="E52">
        <v>48</v>
      </c>
    </row>
    <row r="53" spans="2:5" x14ac:dyDescent="0.25">
      <c r="B53" s="39"/>
      <c r="C53" s="37" t="s">
        <v>6</v>
      </c>
      <c r="D53" s="72" t="str">
        <f>IF($B53="","",IF(B53='49'!$J27,"Yes","No"))</f>
        <v/>
      </c>
      <c r="E53">
        <v>49</v>
      </c>
    </row>
    <row r="54" spans="2:5" x14ac:dyDescent="0.25">
      <c r="B54" s="39"/>
      <c r="C54" s="37" t="s">
        <v>6</v>
      </c>
      <c r="D54" s="72" t="str">
        <f>IF($B54="","",IF(B54='50'!$J27,"Yes","No"))</f>
        <v/>
      </c>
      <c r="E54">
        <v>50</v>
      </c>
    </row>
    <row r="55" spans="2:5" x14ac:dyDescent="0.25">
      <c r="B55" s="39">
        <v>10.9</v>
      </c>
      <c r="C55" s="37" t="s">
        <v>6</v>
      </c>
      <c r="D55" s="72" t="str">
        <f>IF($B55="","",IF(B55='51'!$J27,"Yes","No"))</f>
        <v>Yes</v>
      </c>
      <c r="E55">
        <v>51</v>
      </c>
    </row>
    <row r="56" spans="2:5" x14ac:dyDescent="0.25">
      <c r="B56" s="39"/>
      <c r="C56" s="37" t="s">
        <v>6</v>
      </c>
      <c r="D56" s="72" t="str">
        <f>IF($B56="","",IF(B56='52'!$J27,"Yes","No"))</f>
        <v/>
      </c>
      <c r="E56">
        <v>52</v>
      </c>
    </row>
    <row r="57" spans="2:5" x14ac:dyDescent="0.25">
      <c r="B57" s="39">
        <v>94.14</v>
      </c>
      <c r="C57" s="37" t="s">
        <v>6</v>
      </c>
      <c r="D57" s="72" t="str">
        <f>IF($B57="","",IF(B57='53'!$J27,"Yes","No"))</f>
        <v>Yes</v>
      </c>
      <c r="E57">
        <v>53</v>
      </c>
    </row>
    <row r="58" spans="2:5" x14ac:dyDescent="0.25">
      <c r="B58" s="39">
        <v>5.16</v>
      </c>
      <c r="C58" s="37" t="s">
        <v>6</v>
      </c>
      <c r="D58" s="72" t="str">
        <f>IF($B58="","",IF(B58='54'!$J27,"Yes","No"))</f>
        <v>Yes</v>
      </c>
      <c r="E58">
        <v>54</v>
      </c>
    </row>
    <row r="59" spans="2:5" x14ac:dyDescent="0.25">
      <c r="B59" s="39">
        <v>22.59</v>
      </c>
      <c r="C59" s="37" t="s">
        <v>6</v>
      </c>
      <c r="D59" s="72" t="str">
        <f>IF($B59="","",IF(B59='55'!$J27,"Yes","No"))</f>
        <v>Yes</v>
      </c>
      <c r="E59">
        <v>55</v>
      </c>
    </row>
    <row r="60" spans="2:5" x14ac:dyDescent="0.25">
      <c r="B60" s="39"/>
      <c r="C60" s="37" t="s">
        <v>6</v>
      </c>
      <c r="D60" s="72" t="str">
        <f>IF($B60="","",IF(B60='56'!$J27,"Yes","No"))</f>
        <v/>
      </c>
      <c r="E60">
        <v>56</v>
      </c>
    </row>
    <row r="61" spans="2:5" x14ac:dyDescent="0.25">
      <c r="B61" s="39"/>
      <c r="C61" s="37" t="s">
        <v>6</v>
      </c>
      <c r="D61" s="72" t="str">
        <f>IF($B61="","",IF(B61='57'!$J27,"Yes","No"))</f>
        <v/>
      </c>
      <c r="E61">
        <v>57</v>
      </c>
    </row>
    <row r="62" spans="2:5" x14ac:dyDescent="0.25">
      <c r="B62" s="39"/>
      <c r="C62" s="37" t="s">
        <v>6</v>
      </c>
      <c r="D62" s="72" t="str">
        <f>IF($B62="","",IF(B62='58'!$J27,"Yes","No"))</f>
        <v/>
      </c>
      <c r="E62">
        <v>58</v>
      </c>
    </row>
    <row r="63" spans="2:5" x14ac:dyDescent="0.25">
      <c r="B63" s="39"/>
      <c r="C63" s="37" t="s">
        <v>6</v>
      </c>
      <c r="D63" s="72" t="str">
        <f>IF($B63="","",IF(B63='59'!$J27,"Yes","No"))</f>
        <v/>
      </c>
      <c r="E63">
        <v>59</v>
      </c>
    </row>
    <row r="64" spans="2:5" x14ac:dyDescent="0.25">
      <c r="B64" s="39">
        <v>336.87</v>
      </c>
      <c r="C64" s="37" t="s">
        <v>6</v>
      </c>
      <c r="D64" s="72" t="str">
        <f>IF($B64="","",IF(B64='60'!$J27,"Yes","No"))</f>
        <v>Yes</v>
      </c>
      <c r="E64">
        <v>60</v>
      </c>
    </row>
    <row r="65" spans="1:5" x14ac:dyDescent="0.25">
      <c r="B65" s="39"/>
      <c r="C65" s="37" t="s">
        <v>6</v>
      </c>
      <c r="D65" s="72" t="str">
        <f>IF($B65="","",IF(B65='61'!$J27,"Yes","No"))</f>
        <v/>
      </c>
      <c r="E65">
        <v>61</v>
      </c>
    </row>
    <row r="66" spans="1:5" x14ac:dyDescent="0.25">
      <c r="B66" s="39">
        <v>90</v>
      </c>
      <c r="C66" s="37" t="s">
        <v>6</v>
      </c>
      <c r="D66" s="72" t="str">
        <f>IF($B66="","",IF(B66='62'!$J27,"Yes","No"))</f>
        <v>Yes</v>
      </c>
      <c r="E66">
        <v>62</v>
      </c>
    </row>
    <row r="67" spans="1:5" x14ac:dyDescent="0.25">
      <c r="B67" s="39"/>
      <c r="C67" s="37" t="s">
        <v>6</v>
      </c>
      <c r="D67" s="72" t="str">
        <f>IF($B67="","",IF(B67='63'!$J27,"Yes","No"))</f>
        <v/>
      </c>
      <c r="E67">
        <v>63</v>
      </c>
    </row>
    <row r="68" spans="1:5" x14ac:dyDescent="0.25">
      <c r="A68" s="48"/>
      <c r="B68" s="39"/>
      <c r="C68" s="37" t="s">
        <v>6</v>
      </c>
      <c r="D68" s="72" t="str">
        <f>IF($B68="","",IF(B68='64'!$J27,"Yes","No"))</f>
        <v/>
      </c>
      <c r="E68">
        <v>64</v>
      </c>
    </row>
    <row r="69" spans="1:5" x14ac:dyDescent="0.25">
      <c r="B69" s="39"/>
      <c r="C69" s="37" t="s">
        <v>6</v>
      </c>
      <c r="D69" s="72" t="str">
        <f>IF($B69="","",IF(B69='65'!$J27,"Yes","No"))</f>
        <v/>
      </c>
      <c r="E69">
        <v>65</v>
      </c>
    </row>
    <row r="70" spans="1:5" x14ac:dyDescent="0.25">
      <c r="B70" s="39"/>
      <c r="C70" s="37" t="s">
        <v>6</v>
      </c>
      <c r="D70" s="72" t="str">
        <f>IF($B70="","",IF(B70='66'!$J27,"Yes","No"))</f>
        <v/>
      </c>
      <c r="E70">
        <v>66</v>
      </c>
    </row>
    <row r="71" spans="1:5" x14ac:dyDescent="0.25">
      <c r="B71" s="39"/>
      <c r="C71" s="37" t="s">
        <v>6</v>
      </c>
      <c r="D71" s="72" t="str">
        <f>IF($B71="","",IF(B71='67'!$J27,"Yes","No"))</f>
        <v/>
      </c>
      <c r="E71">
        <v>67</v>
      </c>
    </row>
    <row r="72" spans="1:5" x14ac:dyDescent="0.25">
      <c r="B72" s="38"/>
    </row>
    <row r="73" spans="1:5" ht="15.75" thickBot="1" x14ac:dyDescent="0.3">
      <c r="B73" s="38"/>
    </row>
    <row r="74" spans="1:5" ht="15.75" thickBot="1" x14ac:dyDescent="0.3">
      <c r="B74" s="43">
        <f>SUM(B5:B73)</f>
        <v>4633.7100000000009</v>
      </c>
    </row>
  </sheetData>
  <hyperlinks>
    <hyperlink ref="C5" location="'1'!A1" display="Transaction Log"/>
    <hyperlink ref="C6" location="'2'!A1" display="Transaction Log"/>
    <hyperlink ref="C7" location="'3'!A1" display="Transaction Log"/>
    <hyperlink ref="C8" location="'4'!A1" display="Transaction Log"/>
    <hyperlink ref="C9" location="'5'!A1" display="Transaction Log"/>
    <hyperlink ref="C10" location="'6'!A1" display="Transaction Log"/>
    <hyperlink ref="C11" location="'7'!A1" display="Transaction Log"/>
    <hyperlink ref="C13" location="'9'!A1" display="Transaction Log"/>
    <hyperlink ref="C14" location="'10'!A1" display="Transaction Log"/>
    <hyperlink ref="C15" location="'11'!A1" display="Transaction Log"/>
    <hyperlink ref="C16" location="'12'!A1" display="Transaction Log"/>
    <hyperlink ref="C17" location="'13'!A1" display="Transaction Log"/>
    <hyperlink ref="C18" location="'14'!A1" display="Transaction Log"/>
    <hyperlink ref="C19" location="'15'!A1" display="Transaction Log"/>
    <hyperlink ref="C20" location="'16'!A1" display="Transaction Log"/>
    <hyperlink ref="C21" location="'17'!A1" display="Transaction Log"/>
    <hyperlink ref="C22" location="'18'!A1" display="Transaction Log"/>
    <hyperlink ref="C23" location="'19'!A1" display="Transaction Log"/>
    <hyperlink ref="C24" location="'20'!A1" display="Transaction Log"/>
    <hyperlink ref="C25" location="'21'!A1" display="Transaction Log"/>
    <hyperlink ref="C26" location="'22'!A1" display="Transaction Log"/>
    <hyperlink ref="C27" location="'23'!A1" display="Transaction Log"/>
    <hyperlink ref="C28" location="'24'!A1" display="Transaction Log"/>
    <hyperlink ref="C29" location="'25'!A1" display="Transaction Log"/>
    <hyperlink ref="C30" location="'26'!A1" display="Transaction Log"/>
    <hyperlink ref="C31" location="'27'!A1" display="Transaction Log"/>
    <hyperlink ref="C32" location="'28'!A1" display="Transaction Log"/>
    <hyperlink ref="C33" location="'29'!A1" display="Transaction Log"/>
    <hyperlink ref="C34" location="'30'!A1" display="Transaction Log"/>
    <hyperlink ref="C35" location="'31'!A1" display="Transaction Log"/>
    <hyperlink ref="C36" location="'32'!A1" display="Transaction Log"/>
    <hyperlink ref="C37" location="'33'!A1" display="Transaction Log"/>
    <hyperlink ref="C38" location="'34'!A1" display="Transaction Log"/>
    <hyperlink ref="C39" location="'35'!A1" display="Transaction Log"/>
    <hyperlink ref="C40" location="'36'!A1" display="Transaction Log"/>
    <hyperlink ref="C41" location="'37'!A1" display="Transaction Log"/>
    <hyperlink ref="C42" location="'38'!A1" display="Transaction Log"/>
    <hyperlink ref="C43" location="'39'!A1" display="Transaction Log"/>
    <hyperlink ref="C44" location="'40'!A1" display="Transaction Log"/>
    <hyperlink ref="C45" location="'41'!A1" display="Transaction Log"/>
    <hyperlink ref="C46" location="'42'!A1" display="Transaction Log"/>
    <hyperlink ref="C47" location="'43'!A1" display="Transaction Log"/>
    <hyperlink ref="C48" location="'44'!A1" display="Transaction Log"/>
    <hyperlink ref="C49" location="'45'!A1" display="Transaction Log"/>
    <hyperlink ref="C50" location="'46'!A1" display="Transaction Log"/>
    <hyperlink ref="C51" location="'47'!A1" display="Transaction Log"/>
    <hyperlink ref="C52" location="'48'!A1" display="Transaction Log"/>
    <hyperlink ref="C53" location="'49'!A1" display="Transaction Log"/>
    <hyperlink ref="C54" location="'50'!A1" display="Transaction Log"/>
    <hyperlink ref="C55" location="'51'!A1" display="Transaction Log"/>
    <hyperlink ref="C56" location="'52'!A1" display="Transaction Log"/>
    <hyperlink ref="C57" location="'53'!A1" display="Transaction Log"/>
    <hyperlink ref="C58" location="'54'!A1" display="Transaction Log"/>
    <hyperlink ref="C59" location="'55'!A1" display="Transaction Log"/>
    <hyperlink ref="C60" location="'56'!A1" display="Transaction Log"/>
    <hyperlink ref="C61" location="'57'!A1" display="Transaction Log"/>
    <hyperlink ref="C62" location="'58'!A1" display="Transaction Log"/>
    <hyperlink ref="C63" location="'59'!A1" display="Transaction Log"/>
    <hyperlink ref="C64" location="'60'!A1" display="Transaction Log"/>
    <hyperlink ref="C65" location="'61'!A1" display="Transaction Log"/>
    <hyperlink ref="C66" location="'62'!A1" display="Transaction Log"/>
    <hyperlink ref="C67" location="'63'!A1" display="Transaction Log"/>
    <hyperlink ref="C68" location="'64'!A1" display="Transaction Log"/>
    <hyperlink ref="C69" location="'65'!A1" display="Transaction Log"/>
    <hyperlink ref="C70" location="'66'!A1" display="Transaction Log"/>
    <hyperlink ref="C71" location="'67'!A1" display="Transaction Log"/>
    <hyperlink ref="C12" location="'8'!A1" display="Transaction Log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Summary!E13</f>
        <v>9</v>
      </c>
      <c r="C3" s="82"/>
      <c r="D3" s="73" t="s">
        <v>60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>
        <v>43346</v>
      </c>
      <c r="B7" s="31" t="s">
        <v>61</v>
      </c>
      <c r="C7" s="31"/>
      <c r="D7" s="31" t="s">
        <v>62</v>
      </c>
      <c r="E7" s="69" t="s">
        <v>31</v>
      </c>
      <c r="F7" s="69">
        <v>2770</v>
      </c>
      <c r="G7" s="69" t="s">
        <v>28</v>
      </c>
      <c r="H7" s="70">
        <v>54.56</v>
      </c>
      <c r="I7" s="70">
        <v>10.91</v>
      </c>
      <c r="J7" s="71">
        <f>SUM(H7:I7)</f>
        <v>65.47</v>
      </c>
      <c r="K7" s="33"/>
    </row>
    <row r="8" spans="1:11" x14ac:dyDescent="0.25">
      <c r="A8" s="41">
        <v>43349</v>
      </c>
      <c r="B8" s="35" t="s">
        <v>63</v>
      </c>
      <c r="C8" s="35"/>
      <c r="D8" s="35" t="s">
        <v>64</v>
      </c>
      <c r="E8" s="45" t="s">
        <v>31</v>
      </c>
      <c r="F8" s="45">
        <v>2770</v>
      </c>
      <c r="G8" s="45" t="s">
        <v>28</v>
      </c>
      <c r="H8" s="58">
        <v>92.93</v>
      </c>
      <c r="I8" s="58">
        <v>18.59</v>
      </c>
      <c r="J8" s="71">
        <f t="shared" ref="J8:J26" si="0">SUM(H8:I8)</f>
        <v>111.52000000000001</v>
      </c>
      <c r="K8" s="36"/>
    </row>
    <row r="9" spans="1:11" x14ac:dyDescent="0.25">
      <c r="A9" s="41">
        <v>43354</v>
      </c>
      <c r="B9" s="35" t="s">
        <v>65</v>
      </c>
      <c r="C9" s="35"/>
      <c r="D9" s="35" t="s">
        <v>66</v>
      </c>
      <c r="E9" s="45" t="s">
        <v>31</v>
      </c>
      <c r="F9" s="57" t="s">
        <v>67</v>
      </c>
      <c r="G9" s="45" t="s">
        <v>28</v>
      </c>
      <c r="H9" s="58">
        <v>104</v>
      </c>
      <c r="I9" s="58">
        <v>20.8</v>
      </c>
      <c r="J9" s="71">
        <f t="shared" si="0"/>
        <v>124.8</v>
      </c>
      <c r="K9" s="36"/>
    </row>
    <row r="10" spans="1:11" x14ac:dyDescent="0.25">
      <c r="A10" s="41">
        <v>43355</v>
      </c>
      <c r="B10" s="35" t="s">
        <v>68</v>
      </c>
      <c r="C10" s="35"/>
      <c r="D10" s="35" t="s">
        <v>69</v>
      </c>
      <c r="E10" s="45" t="s">
        <v>31</v>
      </c>
      <c r="F10" s="45">
        <v>2770</v>
      </c>
      <c r="G10" s="45" t="s">
        <v>28</v>
      </c>
      <c r="H10" s="58">
        <v>2.44</v>
      </c>
      <c r="I10" s="58">
        <v>0.49</v>
      </c>
      <c r="J10" s="71">
        <f t="shared" si="0"/>
        <v>2.9299999999999997</v>
      </c>
      <c r="K10" s="36"/>
    </row>
    <row r="11" spans="1:11" ht="30" x14ac:dyDescent="0.25">
      <c r="A11" s="41">
        <v>43355</v>
      </c>
      <c r="B11" s="35" t="s">
        <v>70</v>
      </c>
      <c r="C11" s="35"/>
      <c r="D11" s="35" t="s">
        <v>71</v>
      </c>
      <c r="E11" s="45" t="s">
        <v>31</v>
      </c>
      <c r="F11" s="45">
        <v>2780</v>
      </c>
      <c r="G11" s="45" t="s">
        <v>28</v>
      </c>
      <c r="H11" s="58">
        <v>101.1</v>
      </c>
      <c r="I11" s="58">
        <v>20.22</v>
      </c>
      <c r="J11" s="71">
        <f t="shared" si="0"/>
        <v>121.32</v>
      </c>
      <c r="K11" s="36"/>
    </row>
    <row r="12" spans="1:11" x14ac:dyDescent="0.25">
      <c r="A12" s="41">
        <v>43363</v>
      </c>
      <c r="B12" s="35" t="s">
        <v>72</v>
      </c>
      <c r="C12" s="35"/>
      <c r="D12" s="35" t="s">
        <v>64</v>
      </c>
      <c r="E12" s="45" t="s">
        <v>31</v>
      </c>
      <c r="F12" s="45">
        <v>2770</v>
      </c>
      <c r="G12" s="45" t="s">
        <v>28</v>
      </c>
      <c r="H12" s="58">
        <v>87.49</v>
      </c>
      <c r="I12" s="58">
        <v>17.5</v>
      </c>
      <c r="J12" s="71">
        <f t="shared" si="0"/>
        <v>104.99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442.52</v>
      </c>
      <c r="I27" s="13">
        <f>SUM(I7:I26)</f>
        <v>88.509999999999991</v>
      </c>
      <c r="J27" s="13">
        <f>SUM(J7:J26)</f>
        <v>531.03</v>
      </c>
      <c r="K27" s="14">
        <f>SUM(K7:K26)</f>
        <v>0</v>
      </c>
    </row>
    <row r="28" spans="1:11" ht="36" x14ac:dyDescent="0.25">
      <c r="J28" s="15" t="str">
        <f>IF(J27=Summary!B13,"","DOES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0.710937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Summary!E14</f>
        <v>10</v>
      </c>
      <c r="C3" s="82"/>
      <c r="D3" s="73" t="s">
        <v>73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>
        <v>43356</v>
      </c>
      <c r="B7" s="31" t="s">
        <v>74</v>
      </c>
      <c r="C7" s="31"/>
      <c r="D7" s="31" t="s">
        <v>75</v>
      </c>
      <c r="E7" s="32" t="s">
        <v>76</v>
      </c>
      <c r="F7" s="32">
        <v>2020</v>
      </c>
      <c r="G7" s="32" t="s">
        <v>77</v>
      </c>
      <c r="H7" s="33">
        <v>3</v>
      </c>
      <c r="I7" s="33">
        <v>0</v>
      </c>
      <c r="J7" s="11">
        <f>SUM(H7:I7)</f>
        <v>3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3</v>
      </c>
      <c r="I27" s="13">
        <f>SUM(I7:I26)</f>
        <v>0</v>
      </c>
      <c r="J27" s="13">
        <f>SUM(J7:J26)</f>
        <v>3</v>
      </c>
      <c r="K27" s="14">
        <f>SUM(K7:K26)</f>
        <v>0</v>
      </c>
    </row>
    <row r="28" spans="1:11" ht="36" x14ac:dyDescent="0.25">
      <c r="J28" s="15" t="str">
        <f>IF(J27=Summary!B14,"","DOES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ulXGu+GbR+yISkFxull/9p/3QOMcv/chL/k/yc2Gn33pderwknIZ1UKgYpbuAPfnMrecBO4+OJRqa3de3rxAPg==" saltValue="IcXZ5yvnLcEY7o2hsse4d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140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Summary!E15</f>
        <v>11</v>
      </c>
      <c r="C3" s="82"/>
      <c r="D3" s="73" t="s">
        <v>78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>
        <v>43348</v>
      </c>
      <c r="B7" s="31" t="s">
        <v>79</v>
      </c>
      <c r="C7" s="31"/>
      <c r="D7" s="31" t="s">
        <v>80</v>
      </c>
      <c r="E7" s="59" t="s">
        <v>81</v>
      </c>
      <c r="F7" s="59">
        <v>1460</v>
      </c>
      <c r="G7" s="59" t="s">
        <v>28</v>
      </c>
      <c r="H7" s="60">
        <v>51.16</v>
      </c>
      <c r="I7" s="60">
        <v>10.23</v>
      </c>
      <c r="J7" s="61">
        <f>SUM(H7:I7)</f>
        <v>61.39</v>
      </c>
      <c r="K7" s="33"/>
    </row>
    <row r="8" spans="1:11" x14ac:dyDescent="0.25">
      <c r="A8" s="41">
        <v>43351</v>
      </c>
      <c r="B8" s="35" t="s">
        <v>82</v>
      </c>
      <c r="C8" s="35"/>
      <c r="D8" s="35" t="s">
        <v>83</v>
      </c>
      <c r="E8" s="62" t="s">
        <v>84</v>
      </c>
      <c r="F8" s="62">
        <v>2140</v>
      </c>
      <c r="G8" s="62" t="s">
        <v>28</v>
      </c>
      <c r="H8" s="63">
        <v>34.93</v>
      </c>
      <c r="I8" s="63">
        <v>6.98</v>
      </c>
      <c r="J8" s="61">
        <f t="shared" ref="J8:J26" si="0">SUM(H8:I8)</f>
        <v>41.91</v>
      </c>
      <c r="K8" s="36"/>
    </row>
    <row r="9" spans="1:11" x14ac:dyDescent="0.25">
      <c r="A9" s="41">
        <v>43353</v>
      </c>
      <c r="B9" s="35" t="s">
        <v>82</v>
      </c>
      <c r="C9" s="35"/>
      <c r="D9" s="35" t="s">
        <v>85</v>
      </c>
      <c r="E9" s="62" t="s">
        <v>86</v>
      </c>
      <c r="F9" s="62">
        <v>2400</v>
      </c>
      <c r="G9" s="62" t="s">
        <v>87</v>
      </c>
      <c r="H9" s="63">
        <v>126.06</v>
      </c>
      <c r="I9" s="63">
        <v>5.69</v>
      </c>
      <c r="J9" s="61">
        <f t="shared" si="0"/>
        <v>131.75</v>
      </c>
      <c r="K9" s="36"/>
    </row>
    <row r="10" spans="1:11" x14ac:dyDescent="0.25">
      <c r="A10" s="41">
        <v>43354</v>
      </c>
      <c r="B10" s="35" t="s">
        <v>82</v>
      </c>
      <c r="C10" s="35"/>
      <c r="D10" s="35" t="s">
        <v>85</v>
      </c>
      <c r="E10" s="62" t="s">
        <v>86</v>
      </c>
      <c r="F10" s="62">
        <v>2400</v>
      </c>
      <c r="G10" s="62" t="s">
        <v>87</v>
      </c>
      <c r="H10" s="63">
        <v>35.4</v>
      </c>
      <c r="I10" s="63">
        <v>0</v>
      </c>
      <c r="J10" s="61">
        <f t="shared" si="0"/>
        <v>35.4</v>
      </c>
      <c r="K10" s="36"/>
    </row>
    <row r="11" spans="1:11" x14ac:dyDescent="0.25">
      <c r="A11" s="41">
        <v>43354</v>
      </c>
      <c r="B11" s="35" t="s">
        <v>82</v>
      </c>
      <c r="C11" s="35"/>
      <c r="D11" s="35" t="s">
        <v>85</v>
      </c>
      <c r="E11" s="62" t="s">
        <v>86</v>
      </c>
      <c r="F11" s="62">
        <v>2400</v>
      </c>
      <c r="G11" s="62" t="s">
        <v>87</v>
      </c>
      <c r="H11" s="63">
        <v>114.45</v>
      </c>
      <c r="I11" s="63">
        <v>5.65</v>
      </c>
      <c r="J11" s="61">
        <f t="shared" si="0"/>
        <v>120.10000000000001</v>
      </c>
      <c r="K11" s="36"/>
    </row>
    <row r="12" spans="1:11" x14ac:dyDescent="0.25">
      <c r="A12" s="41">
        <v>43355</v>
      </c>
      <c r="B12" s="35" t="s">
        <v>82</v>
      </c>
      <c r="C12" s="35"/>
      <c r="D12" s="35" t="s">
        <v>85</v>
      </c>
      <c r="E12" s="62" t="s">
        <v>86</v>
      </c>
      <c r="F12" s="62">
        <v>2400</v>
      </c>
      <c r="G12" s="62" t="s">
        <v>87</v>
      </c>
      <c r="H12" s="63">
        <v>133.43</v>
      </c>
      <c r="I12" s="63">
        <v>4.7699999999999996</v>
      </c>
      <c r="J12" s="61">
        <f t="shared" si="0"/>
        <v>138.20000000000002</v>
      </c>
      <c r="K12" s="36"/>
    </row>
    <row r="13" spans="1:11" x14ac:dyDescent="0.25">
      <c r="A13" s="41">
        <v>43356</v>
      </c>
      <c r="B13" s="35" t="s">
        <v>82</v>
      </c>
      <c r="C13" s="35"/>
      <c r="D13" s="35" t="s">
        <v>85</v>
      </c>
      <c r="E13" s="62" t="s">
        <v>86</v>
      </c>
      <c r="F13" s="62">
        <v>2400</v>
      </c>
      <c r="G13" s="62" t="s">
        <v>87</v>
      </c>
      <c r="H13" s="63">
        <v>118.59</v>
      </c>
      <c r="I13" s="63">
        <v>5.1100000000000003</v>
      </c>
      <c r="J13" s="61">
        <f t="shared" si="0"/>
        <v>123.7</v>
      </c>
      <c r="K13" s="36"/>
    </row>
    <row r="14" spans="1:11" x14ac:dyDescent="0.25">
      <c r="A14" s="41">
        <v>43357</v>
      </c>
      <c r="B14" s="35" t="s">
        <v>82</v>
      </c>
      <c r="C14" s="35"/>
      <c r="D14" s="35" t="s">
        <v>85</v>
      </c>
      <c r="E14" s="62" t="s">
        <v>86</v>
      </c>
      <c r="F14" s="62">
        <v>2400</v>
      </c>
      <c r="G14" s="62" t="s">
        <v>87</v>
      </c>
      <c r="H14" s="63">
        <v>133.12</v>
      </c>
      <c r="I14" s="63">
        <v>6.08</v>
      </c>
      <c r="J14" s="61">
        <f t="shared" si="0"/>
        <v>139.20000000000002</v>
      </c>
      <c r="K14" s="36"/>
    </row>
    <row r="15" spans="1:11" x14ac:dyDescent="0.25">
      <c r="A15" s="41">
        <v>43360</v>
      </c>
      <c r="B15" s="35" t="s">
        <v>82</v>
      </c>
      <c r="C15" s="35"/>
      <c r="D15" s="35" t="s">
        <v>85</v>
      </c>
      <c r="E15" s="62" t="s">
        <v>86</v>
      </c>
      <c r="F15" s="62">
        <v>2400</v>
      </c>
      <c r="G15" s="62" t="s">
        <v>87</v>
      </c>
      <c r="H15" s="63">
        <v>124.44</v>
      </c>
      <c r="I15" s="63">
        <v>5.56</v>
      </c>
      <c r="J15" s="61">
        <f t="shared" si="0"/>
        <v>130</v>
      </c>
      <c r="K15" s="36"/>
    </row>
    <row r="16" spans="1:11" x14ac:dyDescent="0.25">
      <c r="A16" s="41">
        <v>43363</v>
      </c>
      <c r="B16" s="35" t="s">
        <v>82</v>
      </c>
      <c r="C16" s="35"/>
      <c r="D16" s="35" t="s">
        <v>85</v>
      </c>
      <c r="E16" s="62" t="s">
        <v>86</v>
      </c>
      <c r="F16" s="62">
        <v>2400</v>
      </c>
      <c r="G16" s="62" t="s">
        <v>87</v>
      </c>
      <c r="H16" s="63">
        <v>171.83</v>
      </c>
      <c r="I16" s="63">
        <v>13.32</v>
      </c>
      <c r="J16" s="61">
        <f t="shared" si="0"/>
        <v>185.15</v>
      </c>
      <c r="K16" s="36"/>
    </row>
    <row r="17" spans="1:11" x14ac:dyDescent="0.25">
      <c r="A17" s="41">
        <v>43364</v>
      </c>
      <c r="B17" s="35" t="s">
        <v>82</v>
      </c>
      <c r="C17" s="35"/>
      <c r="D17" s="35" t="s">
        <v>88</v>
      </c>
      <c r="E17" s="62" t="s">
        <v>81</v>
      </c>
      <c r="F17" s="62">
        <v>1460</v>
      </c>
      <c r="G17" s="62" t="s">
        <v>28</v>
      </c>
      <c r="H17" s="63">
        <v>31.15</v>
      </c>
      <c r="I17" s="63">
        <v>6.23</v>
      </c>
      <c r="J17" s="61">
        <f t="shared" si="0"/>
        <v>37.379999999999995</v>
      </c>
      <c r="K17" s="36"/>
    </row>
    <row r="18" spans="1:11" x14ac:dyDescent="0.25">
      <c r="A18" s="41">
        <v>43375</v>
      </c>
      <c r="B18" s="35" t="s">
        <v>82</v>
      </c>
      <c r="C18" s="35"/>
      <c r="D18" s="35" t="s">
        <v>85</v>
      </c>
      <c r="E18" s="62" t="s">
        <v>86</v>
      </c>
      <c r="F18" s="62">
        <v>2400</v>
      </c>
      <c r="G18" s="62" t="s">
        <v>87</v>
      </c>
      <c r="H18" s="63">
        <v>153.33000000000001</v>
      </c>
      <c r="I18" s="63">
        <v>26.87</v>
      </c>
      <c r="J18" s="61">
        <f t="shared" si="0"/>
        <v>180.20000000000002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1227.8899999999999</v>
      </c>
      <c r="I27" s="13">
        <f>SUM(I7:I26)</f>
        <v>96.490000000000009</v>
      </c>
      <c r="J27" s="13">
        <f>SUM(J7:J26)</f>
        <v>1324.3800000000003</v>
      </c>
      <c r="K27" s="14">
        <f>SUM(K7:K26)</f>
        <v>0</v>
      </c>
    </row>
    <row r="28" spans="1:11" ht="36" x14ac:dyDescent="0.25">
      <c r="J28" s="15" t="str">
        <f>IF(J27=Summary!B15,"","DOES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2.57031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Summary!E16</f>
        <v>12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IF(J27=Summary!B16,"","DOES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77yk7Gub/OTy32YYcu9OdpO2f8sUDZvnOUyVgvTqFmYNtfXUoSsKhOU2ah6Th3IpOD5YvHPjatvdzGm9jLxa4Q==" saltValue="l0XpuQDqpvqmA8oIVhRlS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140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Summary!E17</f>
        <v>13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>
        <v>43370</v>
      </c>
      <c r="B7" s="31" t="s">
        <v>89</v>
      </c>
      <c r="C7" s="31"/>
      <c r="D7" s="31" t="s">
        <v>90</v>
      </c>
      <c r="E7" s="32" t="s">
        <v>91</v>
      </c>
      <c r="F7" s="32">
        <v>2910</v>
      </c>
      <c r="G7" s="32" t="s">
        <v>77</v>
      </c>
      <c r="H7" s="33">
        <v>3.25</v>
      </c>
      <c r="I7" s="33">
        <v>0.65</v>
      </c>
      <c r="J7" s="11">
        <f>SUM(H7:I7)</f>
        <v>3.9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3.25</v>
      </c>
      <c r="I27" s="13">
        <f>SUM(I7:I26)</f>
        <v>0.65</v>
      </c>
      <c r="J27" s="13">
        <f>SUM(J7:J26)</f>
        <v>3.9</v>
      </c>
      <c r="K27" s="14">
        <f>SUM(K7:K26)</f>
        <v>0</v>
      </c>
    </row>
    <row r="28" spans="1:11" ht="36" x14ac:dyDescent="0.25">
      <c r="J28" s="15" t="str">
        <f>IF(J27=Summary!B17,"","DOES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ucSbPlTTSVrWhzQvuyLxj1C5sNvmcnMdv8O2HuEIbKuS7ndhKW0ypz0F6UyZ9wjZiP5hz3skKwGkHYQZCUBMtQ==" saltValue="clTcFyimFgB8p6p9yWsiK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140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Summary!E18</f>
        <v>14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ht="30" x14ac:dyDescent="0.25">
      <c r="A7" s="30">
        <v>43360</v>
      </c>
      <c r="B7" s="31" t="s">
        <v>206</v>
      </c>
      <c r="C7" s="31"/>
      <c r="D7" s="31" t="s">
        <v>207</v>
      </c>
      <c r="E7" s="32" t="s">
        <v>213</v>
      </c>
      <c r="F7" s="32">
        <v>2410</v>
      </c>
      <c r="G7" s="32" t="s">
        <v>28</v>
      </c>
      <c r="H7" s="33">
        <v>17.3</v>
      </c>
      <c r="I7" s="33">
        <v>0</v>
      </c>
      <c r="J7" s="11">
        <f>SUM(H7:I7)</f>
        <v>17.3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17.3</v>
      </c>
      <c r="I27" s="13">
        <f>SUM(I7:I26)</f>
        <v>0</v>
      </c>
      <c r="J27" s="13">
        <f>SUM(J7:J26)</f>
        <v>17.3</v>
      </c>
      <c r="K27" s="14">
        <f>SUM(K7:K26)</f>
        <v>0</v>
      </c>
    </row>
    <row r="28" spans="1:11" ht="36" x14ac:dyDescent="0.25">
      <c r="J28" s="15" t="str">
        <f>IF(J27=Summary!B18,"","DOES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28515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Summary!E19</f>
        <v>15</v>
      </c>
      <c r="C3" s="82"/>
      <c r="D3" s="73" t="s">
        <v>92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IF(J27=Summary!B19,"","DOES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L93WU/V2KZ/6FgGl8nRS+EJCBZfFE4TzigZgRVzcFTMHsLdNcwLjCB8Cviv4heuwlzKulGhyPe7RqQOHjsJeAQ==" saltValue="Z95dYWyL2FidsQDKdboKb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8554687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Summary!E20</f>
        <v>16</v>
      </c>
      <c r="C3" s="82"/>
      <c r="D3" s="73" t="s">
        <v>93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IF(J27=Summary!B20,"","DOES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8mAw+tt9ZS05bY2zvfDCtLyI+Xe4I8XrD9AZRJx3goCz4VM6vYrgqi/CnW4WXoIavTHkNg5fLAW7GifkoXh1dQ==" saltValue="pa79MuLue8D0+TlKcKPsk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2.140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Summary!E21</f>
        <v>17</v>
      </c>
      <c r="C3" s="82"/>
      <c r="D3" s="73" t="s">
        <v>94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IF(J27=Summary!B21,"","DOES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L/nRZA/AHILOoRtU/XJbVXrh+u4/AI9lruSQhzb49DC2b1NO3NdWAZso9beIOTnK3S/fS2SVQOLrera3AoLBiA==" saltValue="8PmlmAR3QzdfQJ0BhkZLT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36"/>
  <sheetViews>
    <sheetView workbookViewId="0">
      <selection activeCell="D8" sqref="D8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8554687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Summary!E22</f>
        <v>18</v>
      </c>
      <c r="C3" s="82"/>
      <c r="D3" s="73" t="s">
        <v>95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78"/>
      <c r="B7" s="78"/>
      <c r="C7" s="78"/>
      <c r="D7" s="78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IF(J27=Summary!B22,"","DOES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3LRbBpeHTw7C5cWD9MD8qWMz7YnKxet24D84gVH2WwGL3zdfqAS4d51nrmkKaFmnXTPEfjLqUove6XI8uU1eOA==" saltValue="lM0bbmZe8OIuJqUyeIOk6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28515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Summary!E5</f>
        <v>1</v>
      </c>
      <c r="C3" s="82"/>
      <c r="D3" s="73" t="s">
        <v>9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>
        <v>43354</v>
      </c>
      <c r="B7" s="31" t="s">
        <v>24</v>
      </c>
      <c r="C7" s="31"/>
      <c r="D7" s="31" t="s">
        <v>25</v>
      </c>
      <c r="E7" s="51" t="s">
        <v>26</v>
      </c>
      <c r="F7" s="52" t="s">
        <v>27</v>
      </c>
      <c r="G7" s="51" t="s">
        <v>28</v>
      </c>
      <c r="H7" s="53">
        <v>136</v>
      </c>
      <c r="I7" s="53">
        <v>0</v>
      </c>
      <c r="J7" s="54">
        <f>SUM(H7:I7)</f>
        <v>136</v>
      </c>
      <c r="K7" s="33"/>
    </row>
    <row r="8" spans="1:11" x14ac:dyDescent="0.25">
      <c r="A8" s="41">
        <v>43360</v>
      </c>
      <c r="B8" s="35" t="s">
        <v>29</v>
      </c>
      <c r="C8" s="35"/>
      <c r="D8" s="35" t="s">
        <v>30</v>
      </c>
      <c r="E8" s="55" t="s">
        <v>31</v>
      </c>
      <c r="F8" s="55">
        <v>2770</v>
      </c>
      <c r="G8" s="55" t="s">
        <v>28</v>
      </c>
      <c r="H8" s="56">
        <v>208.29</v>
      </c>
      <c r="I8" s="56">
        <v>41.66</v>
      </c>
      <c r="J8" s="54">
        <f t="shared" ref="J8:J26" si="0">SUM(H8:I8)</f>
        <v>249.95</v>
      </c>
      <c r="K8" s="36"/>
    </row>
    <row r="9" spans="1:11" ht="30" x14ac:dyDescent="0.25">
      <c r="A9" s="41">
        <v>43370</v>
      </c>
      <c r="B9" s="35" t="s">
        <v>32</v>
      </c>
      <c r="C9" s="35"/>
      <c r="D9" s="35" t="s">
        <v>33</v>
      </c>
      <c r="E9" s="55" t="s">
        <v>34</v>
      </c>
      <c r="F9" s="55">
        <v>1700</v>
      </c>
      <c r="G9" s="55" t="s">
        <v>28</v>
      </c>
      <c r="H9" s="56">
        <v>5.83</v>
      </c>
      <c r="I9" s="56">
        <v>1.17</v>
      </c>
      <c r="J9" s="54">
        <f t="shared" si="0"/>
        <v>7</v>
      </c>
      <c r="K9" s="36"/>
    </row>
    <row r="10" spans="1:11" ht="30" x14ac:dyDescent="0.25">
      <c r="A10" s="41">
        <v>43371</v>
      </c>
      <c r="B10" s="35" t="s">
        <v>32</v>
      </c>
      <c r="C10" s="35"/>
      <c r="D10" s="35" t="s">
        <v>33</v>
      </c>
      <c r="E10" s="55" t="s">
        <v>34</v>
      </c>
      <c r="F10" s="55">
        <v>1700</v>
      </c>
      <c r="G10" s="55" t="s">
        <v>28</v>
      </c>
      <c r="H10" s="56">
        <v>9.17</v>
      </c>
      <c r="I10" s="56">
        <v>1.83</v>
      </c>
      <c r="J10" s="54">
        <f t="shared" si="0"/>
        <v>11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359.28999999999996</v>
      </c>
      <c r="I27" s="13">
        <f>SUM(I7:I26)</f>
        <v>44.66</v>
      </c>
      <c r="J27" s="13">
        <f>SUM(J7:J26)</f>
        <v>403.95</v>
      </c>
      <c r="K27" s="14">
        <f>SUM(K7:K26)</f>
        <v>0</v>
      </c>
    </row>
    <row r="28" spans="1:11" ht="36" x14ac:dyDescent="0.25">
      <c r="J28" s="15" t="str">
        <f>IF(J27=Summary!B5,"","DOES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insertRows="0"/>
  <mergeCells count="10">
    <mergeCell ref="A1:K1"/>
    <mergeCell ref="B3:C3"/>
    <mergeCell ref="H35:K35"/>
    <mergeCell ref="B36:D36"/>
    <mergeCell ref="B35:D35"/>
    <mergeCell ref="A32:D34"/>
    <mergeCell ref="E5:G5"/>
    <mergeCell ref="H5:K5"/>
    <mergeCell ref="A29:D29"/>
    <mergeCell ref="E29:F29"/>
  </mergeCells>
  <conditionalFormatting sqref="M25">
    <cfRule type="cellIs" dxfId="6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9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28515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Summary!E23</f>
        <v>19</v>
      </c>
      <c r="C3" s="82"/>
      <c r="D3" s="73" t="s">
        <v>96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>
        <v>43346</v>
      </c>
      <c r="B7" s="31" t="s">
        <v>97</v>
      </c>
      <c r="C7" s="31"/>
      <c r="D7" s="31" t="s">
        <v>98</v>
      </c>
      <c r="E7" s="32" t="s">
        <v>34</v>
      </c>
      <c r="F7" s="32">
        <v>2000</v>
      </c>
      <c r="G7" s="32" t="s">
        <v>99</v>
      </c>
      <c r="H7" s="33">
        <v>33.29</v>
      </c>
      <c r="I7" s="33">
        <v>6.66</v>
      </c>
      <c r="J7" s="11">
        <f>SUM(H7:I7)</f>
        <v>39.950000000000003</v>
      </c>
      <c r="K7" s="33"/>
    </row>
    <row r="8" spans="1:11" x14ac:dyDescent="0.25">
      <c r="A8" s="41">
        <v>43348</v>
      </c>
      <c r="B8" s="35" t="s">
        <v>100</v>
      </c>
      <c r="C8" s="35"/>
      <c r="D8" s="35" t="s">
        <v>101</v>
      </c>
      <c r="E8" s="45" t="s">
        <v>102</v>
      </c>
      <c r="F8" s="45">
        <v>2140</v>
      </c>
      <c r="G8" s="45" t="s">
        <v>28</v>
      </c>
      <c r="H8" s="58">
        <v>91.66</v>
      </c>
      <c r="I8" s="58">
        <v>18.329999999999998</v>
      </c>
      <c r="J8" s="11">
        <f t="shared" ref="J8:J13" si="0">SUM(H8:I8)</f>
        <v>109.99</v>
      </c>
      <c r="K8" s="36"/>
    </row>
    <row r="9" spans="1:11" x14ac:dyDescent="0.25">
      <c r="A9" s="41">
        <v>43350</v>
      </c>
      <c r="B9" s="35" t="s">
        <v>103</v>
      </c>
      <c r="C9" s="35"/>
      <c r="D9" s="35" t="s">
        <v>104</v>
      </c>
      <c r="E9" s="45" t="s">
        <v>105</v>
      </c>
      <c r="F9" s="45">
        <v>9140</v>
      </c>
      <c r="G9" s="57" t="s">
        <v>106</v>
      </c>
      <c r="H9" s="58">
        <v>133.65</v>
      </c>
      <c r="I9" s="58">
        <v>0</v>
      </c>
      <c r="J9" s="11">
        <f t="shared" si="0"/>
        <v>133.65</v>
      </c>
      <c r="K9" s="36"/>
    </row>
    <row r="10" spans="1:11" x14ac:dyDescent="0.25">
      <c r="A10" s="41">
        <v>43361</v>
      </c>
      <c r="B10" s="35" t="s">
        <v>107</v>
      </c>
      <c r="C10" s="35"/>
      <c r="D10" s="35" t="s">
        <v>108</v>
      </c>
      <c r="E10" s="45" t="s">
        <v>34</v>
      </c>
      <c r="F10" s="45">
        <v>2000</v>
      </c>
      <c r="G10" s="45" t="s">
        <v>99</v>
      </c>
      <c r="H10" s="58">
        <v>132.13</v>
      </c>
      <c r="I10" s="58">
        <v>26.43</v>
      </c>
      <c r="J10" s="11">
        <f t="shared" si="0"/>
        <v>158.56</v>
      </c>
      <c r="K10" s="36"/>
    </row>
    <row r="11" spans="1:11" x14ac:dyDescent="0.25">
      <c r="A11" s="41">
        <v>43361</v>
      </c>
      <c r="B11" s="35" t="s">
        <v>109</v>
      </c>
      <c r="C11" s="35"/>
      <c r="D11" s="35" t="s">
        <v>110</v>
      </c>
      <c r="E11" s="45" t="s">
        <v>105</v>
      </c>
      <c r="F11" s="45">
        <v>9140</v>
      </c>
      <c r="G11" s="57" t="s">
        <v>106</v>
      </c>
      <c r="H11" s="58">
        <v>73.19</v>
      </c>
      <c r="I11" s="58">
        <v>0</v>
      </c>
      <c r="J11" s="11">
        <f t="shared" si="0"/>
        <v>73.19</v>
      </c>
      <c r="K11" s="36"/>
    </row>
    <row r="12" spans="1:11" x14ac:dyDescent="0.25">
      <c r="A12" s="41">
        <v>43367</v>
      </c>
      <c r="B12" s="35" t="s">
        <v>79</v>
      </c>
      <c r="C12" s="35"/>
      <c r="D12" s="35" t="s">
        <v>111</v>
      </c>
      <c r="E12" s="45" t="s">
        <v>81</v>
      </c>
      <c r="F12" s="45">
        <v>190</v>
      </c>
      <c r="G12" s="45" t="s">
        <v>99</v>
      </c>
      <c r="H12" s="58">
        <v>55.55</v>
      </c>
      <c r="I12" s="58">
        <v>2.0499999999999998</v>
      </c>
      <c r="J12" s="11">
        <f t="shared" si="0"/>
        <v>57.599999999999994</v>
      </c>
      <c r="K12" s="36"/>
    </row>
    <row r="13" spans="1:11" x14ac:dyDescent="0.25">
      <c r="A13" s="41">
        <v>43375</v>
      </c>
      <c r="B13" s="35" t="s">
        <v>112</v>
      </c>
      <c r="C13" s="35"/>
      <c r="D13" s="35" t="s">
        <v>113</v>
      </c>
      <c r="E13" s="45" t="s">
        <v>105</v>
      </c>
      <c r="F13" s="45">
        <v>9140</v>
      </c>
      <c r="G13" s="57" t="s">
        <v>106</v>
      </c>
      <c r="H13" s="58">
        <v>3.75</v>
      </c>
      <c r="I13" s="58">
        <v>0.75</v>
      </c>
      <c r="J13" s="11">
        <f t="shared" si="0"/>
        <v>4.5</v>
      </c>
      <c r="K13" s="36"/>
    </row>
    <row r="14" spans="1:11" x14ac:dyDescent="0.25">
      <c r="A14" s="68"/>
      <c r="B14" s="68"/>
      <c r="C14" s="68"/>
      <c r="D14" s="68"/>
      <c r="E14" s="68"/>
      <c r="F14" s="68"/>
      <c r="G14" s="68"/>
      <c r="H14" s="68"/>
      <c r="I14" s="36"/>
      <c r="J14" s="11">
        <f t="shared" ref="J14:J26" si="1">SUM(H14:I14)</f>
        <v>0</v>
      </c>
      <c r="K14" s="36"/>
    </row>
    <row r="15" spans="1:11" x14ac:dyDescent="0.25">
      <c r="A15" s="68"/>
      <c r="B15" s="68"/>
      <c r="C15" s="68"/>
      <c r="D15" s="68"/>
      <c r="E15" s="68"/>
      <c r="F15" s="68"/>
      <c r="G15" s="68"/>
      <c r="H15" s="68"/>
      <c r="I15" s="36"/>
      <c r="J15" s="11">
        <f t="shared" si="1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1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1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1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1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1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1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1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1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1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1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1"/>
        <v>0</v>
      </c>
      <c r="K26" s="36"/>
    </row>
    <row r="27" spans="1:11" ht="15.75" thickBot="1" x14ac:dyDescent="0.3">
      <c r="G27" s="12" t="s">
        <v>35</v>
      </c>
      <c r="H27" s="13">
        <f>SUM(H7:H26)</f>
        <v>523.22</v>
      </c>
      <c r="I27" s="13">
        <f>SUM(I7:I26)</f>
        <v>54.22</v>
      </c>
      <c r="J27" s="13">
        <f>SUM(J7:J26)</f>
        <v>577.44000000000005</v>
      </c>
      <c r="K27" s="14">
        <f>SUM(K7:K26)</f>
        <v>0</v>
      </c>
    </row>
    <row r="28" spans="1:11" ht="36" x14ac:dyDescent="0.25">
      <c r="J28" s="15" t="str">
        <f>IF(J27=Summary!B23,"","DOES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8554687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Summary!E24</f>
        <v>20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IF(J27=Summary!B24,"","DOES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/0LmCQpUQ//exru9bpF3/CFUHnCBftFWGMYxYw3H3Apb/n8oXu+hpKWg+6u8oz5QnQaIIjXq0yHBMuQDP8BZQg==" saltValue="WTfcBrI+Ld7m9PCBXO+GJ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28515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Summary!E25</f>
        <v>21</v>
      </c>
      <c r="C3" s="82"/>
      <c r="D3" s="73" t="s">
        <v>114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ht="30" x14ac:dyDescent="0.25">
      <c r="A7" s="30">
        <v>43371</v>
      </c>
      <c r="B7" s="31" t="s">
        <v>214</v>
      </c>
      <c r="C7" s="31"/>
      <c r="D7" s="31" t="s">
        <v>215</v>
      </c>
      <c r="E7" s="32"/>
      <c r="F7" s="32"/>
      <c r="G7" s="32"/>
      <c r="H7" s="33">
        <v>72.5</v>
      </c>
      <c r="I7" s="33">
        <v>14.5</v>
      </c>
      <c r="J7" s="11">
        <f>SUM(H7:I7)</f>
        <v>87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72.5</v>
      </c>
      <c r="I27" s="13">
        <f>SUM(I7:I26)</f>
        <v>14.5</v>
      </c>
      <c r="J27" s="13">
        <f>SUM(J7:J26)</f>
        <v>87</v>
      </c>
      <c r="K27" s="14">
        <f>SUM(K7:K26)</f>
        <v>0</v>
      </c>
    </row>
    <row r="28" spans="1:11" ht="36" x14ac:dyDescent="0.25">
      <c r="J28" s="15" t="str">
        <f>IF(J27=Summary!B25,"","DOES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cbf4N9hLvp7bsuecCGejovISssAfQ9wX3LPVjs9w8MgMrtYvG3OYa300oQS0G1SmzDvv5C4I3mO1FDdwq5d4pQ==" saltValue="UEAUkzYZ0q6wT4PeGLXVy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4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Summary!E26</f>
        <v>22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IF(J27=Summary!B26,"","DOES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MC7Z5ZhgkU/gGIO2kpEqg8fzchgVyKtj3+vTEcEy5jTe3NEr/1MAqs6GXorauyfEIOYf8/532cylY9Bq3C17Uw==" saltValue="fHDKUCoBcwtS3E869KT43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6"/>
  <sheetViews>
    <sheetView workbookViewId="0">
      <selection activeCell="D12" sqref="D12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8554687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Summary!E27</f>
        <v>23</v>
      </c>
      <c r="C3" s="82"/>
      <c r="D3" s="73" t="s">
        <v>115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75" t="s">
        <v>17</v>
      </c>
      <c r="F6" s="75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>
        <v>43347</v>
      </c>
      <c r="B7" s="31" t="s">
        <v>164</v>
      </c>
      <c r="C7" s="31"/>
      <c r="D7" s="31" t="s">
        <v>201</v>
      </c>
      <c r="E7" s="45" t="s">
        <v>159</v>
      </c>
      <c r="F7" s="66">
        <v>2020</v>
      </c>
      <c r="G7" s="32" t="s">
        <v>28</v>
      </c>
      <c r="H7" s="33">
        <v>13.1</v>
      </c>
      <c r="I7" s="76">
        <v>2.62</v>
      </c>
      <c r="J7" s="11">
        <f>SUM(H7:I7)</f>
        <v>15.719999999999999</v>
      </c>
      <c r="K7" s="33"/>
    </row>
    <row r="8" spans="1:11" x14ac:dyDescent="0.25">
      <c r="A8" s="41">
        <v>43347</v>
      </c>
      <c r="B8" s="35" t="s">
        <v>164</v>
      </c>
      <c r="C8" s="35"/>
      <c r="D8" s="35" t="s">
        <v>201</v>
      </c>
      <c r="E8" s="45" t="s">
        <v>159</v>
      </c>
      <c r="F8" s="45">
        <v>2020</v>
      </c>
      <c r="G8" s="45" t="s">
        <v>28</v>
      </c>
      <c r="H8" s="36">
        <v>13.1</v>
      </c>
      <c r="I8" s="77">
        <v>2.63</v>
      </c>
      <c r="J8" s="11">
        <f t="shared" ref="J8:J26" si="0">SUM(H8:I8)</f>
        <v>15.73</v>
      </c>
      <c r="K8" s="36"/>
    </row>
    <row r="9" spans="1:11" x14ac:dyDescent="0.25">
      <c r="A9" s="41">
        <v>43349</v>
      </c>
      <c r="B9" s="35" t="s">
        <v>191</v>
      </c>
      <c r="C9" s="35"/>
      <c r="D9" s="35" t="s">
        <v>192</v>
      </c>
      <c r="E9" s="45" t="s">
        <v>159</v>
      </c>
      <c r="F9" s="45">
        <v>2150</v>
      </c>
      <c r="G9" s="45" t="s">
        <v>28</v>
      </c>
      <c r="H9" s="36">
        <v>7.33</v>
      </c>
      <c r="I9" s="77">
        <v>1.47</v>
      </c>
      <c r="J9" s="11">
        <f t="shared" si="0"/>
        <v>8.8000000000000007</v>
      </c>
      <c r="K9" s="36"/>
    </row>
    <row r="10" spans="1:11" ht="30" x14ac:dyDescent="0.25">
      <c r="A10" s="41">
        <v>43354</v>
      </c>
      <c r="B10" s="35" t="s">
        <v>193</v>
      </c>
      <c r="C10" s="35"/>
      <c r="D10" s="35" t="s">
        <v>194</v>
      </c>
      <c r="E10" s="45" t="s">
        <v>159</v>
      </c>
      <c r="F10" s="45">
        <v>2020</v>
      </c>
      <c r="G10" s="45" t="s">
        <v>28</v>
      </c>
      <c r="H10" s="36">
        <v>3.24</v>
      </c>
      <c r="I10" s="77">
        <v>0.21</v>
      </c>
      <c r="J10" s="11">
        <f t="shared" si="0"/>
        <v>3.45</v>
      </c>
      <c r="K10" s="36"/>
    </row>
    <row r="11" spans="1:11" x14ac:dyDescent="0.25">
      <c r="A11" s="41">
        <v>43357</v>
      </c>
      <c r="B11" s="35" t="s">
        <v>195</v>
      </c>
      <c r="C11" s="35"/>
      <c r="D11" s="35" t="s">
        <v>196</v>
      </c>
      <c r="E11" s="45" t="s">
        <v>34</v>
      </c>
      <c r="F11" s="45">
        <v>1700</v>
      </c>
      <c r="G11" s="45" t="s">
        <v>28</v>
      </c>
      <c r="H11" s="36">
        <v>9.4</v>
      </c>
      <c r="I11" s="77">
        <v>0</v>
      </c>
      <c r="J11" s="11">
        <f t="shared" si="0"/>
        <v>9.4</v>
      </c>
      <c r="K11" s="36"/>
    </row>
    <row r="12" spans="1:11" x14ac:dyDescent="0.25">
      <c r="A12" s="41">
        <v>43360</v>
      </c>
      <c r="B12" s="35" t="s">
        <v>197</v>
      </c>
      <c r="C12" s="35"/>
      <c r="D12" s="35" t="s">
        <v>198</v>
      </c>
      <c r="E12" s="45" t="s">
        <v>213</v>
      </c>
      <c r="F12" s="45">
        <v>2910</v>
      </c>
      <c r="G12" s="45" t="s">
        <v>28</v>
      </c>
      <c r="H12" s="36">
        <v>5</v>
      </c>
      <c r="I12" s="77">
        <v>0</v>
      </c>
      <c r="J12" s="11">
        <f t="shared" si="0"/>
        <v>5</v>
      </c>
      <c r="K12" s="36"/>
    </row>
    <row r="13" spans="1:11" x14ac:dyDescent="0.25">
      <c r="A13" s="41">
        <v>43368</v>
      </c>
      <c r="B13" s="35" t="s">
        <v>199</v>
      </c>
      <c r="C13" s="35"/>
      <c r="D13" s="35" t="s">
        <v>200</v>
      </c>
      <c r="E13" s="45" t="s">
        <v>159</v>
      </c>
      <c r="F13" s="45">
        <v>2020</v>
      </c>
      <c r="G13" s="45" t="s">
        <v>28</v>
      </c>
      <c r="H13" s="36">
        <v>4.83</v>
      </c>
      <c r="I13" s="77">
        <v>0.97</v>
      </c>
      <c r="J13" s="11">
        <f t="shared" si="0"/>
        <v>5.8</v>
      </c>
      <c r="K13" s="36"/>
    </row>
    <row r="14" spans="1:11" x14ac:dyDescent="0.25">
      <c r="A14" s="41">
        <v>43374</v>
      </c>
      <c r="B14" s="35" t="s">
        <v>191</v>
      </c>
      <c r="C14" s="35"/>
      <c r="D14" s="35" t="s">
        <v>192</v>
      </c>
      <c r="E14" s="45" t="s">
        <v>159</v>
      </c>
      <c r="F14" s="45">
        <v>2150</v>
      </c>
      <c r="G14" s="45" t="s">
        <v>28</v>
      </c>
      <c r="H14" s="36">
        <v>9.17</v>
      </c>
      <c r="I14" s="77">
        <v>1.83</v>
      </c>
      <c r="J14" s="11">
        <f t="shared" si="0"/>
        <v>11</v>
      </c>
      <c r="K14" s="36"/>
    </row>
    <row r="15" spans="1:11" x14ac:dyDescent="0.25">
      <c r="A15" s="34"/>
      <c r="B15" s="35"/>
      <c r="C15" s="35"/>
      <c r="D15" s="35"/>
      <c r="E15" s="45"/>
      <c r="F15" s="45"/>
      <c r="G15" s="45"/>
      <c r="H15" s="36"/>
      <c r="I15" s="77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65.17</v>
      </c>
      <c r="I27" s="13">
        <f>SUM(I7:I26)</f>
        <v>9.73</v>
      </c>
      <c r="J27" s="13">
        <f>SUM(J7:J26)</f>
        <v>74.900000000000006</v>
      </c>
      <c r="K27" s="14">
        <f>SUM(K7:K26)</f>
        <v>0</v>
      </c>
    </row>
    <row r="28" spans="1:11" ht="36" x14ac:dyDescent="0.25">
      <c r="J28" s="15" t="str">
        <f>IF(J27=Summary!B27,"","DOES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8554687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Summary!E28</f>
        <v>24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IF(J27=Summary!B28,"","DOES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0.57031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Summary!E29</f>
        <v>25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IF(J27=Summary!B29,"","DOES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hD3B0YmHvn/w0pPK24RFx0VajkWXglWiiEICijU8z26slVhAYeIN8vz3Us8T34ZA/ASCnfMY+RkmqffgS+KEMQ==" saltValue="mSQGaxZRVK/W+fM035Z21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710937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Summary!E30</f>
        <v>26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IF(J27=Summary!B30,"","DOES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140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Summary!E31</f>
        <v>27</v>
      </c>
      <c r="C3" s="82"/>
      <c r="D3" s="73" t="s">
        <v>116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IF(J27=Summary!B31,"","DOES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6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aMSIhjgHMhTbVyjebr6nudXrCa4Pvh99F59XhjeqOeBZd2x/d3H5UOAtQIqPWt7Yqw6AJW6hTiezAzYVHubvhA==" saltValue="WTjFYmdLeZeaWFaxETUjy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0.57031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Summary!E32</f>
        <v>28</v>
      </c>
      <c r="C3" s="82"/>
      <c r="D3" s="73" t="s">
        <v>117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IF(J27=Summary!B32,"","DOES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z1XqyeTKoOChbyyc2+ayTYkZjarFIOVT+BjeleyVJJEVvfEHGyayBuxKwRAEqBK2thjyOg3PvZydO/puDBLF5A==" saltValue="jE7tz1OQxusNP6L4HvWQg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Summary!E6</f>
        <v>2</v>
      </c>
      <c r="C3" s="82"/>
      <c r="D3" s="73" t="s">
        <v>44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IF(J27=Summary!B6,"","DOES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F654cMhK10hNf524v0p0zhppqxspazfuz9UIriUnGIqtqSTnTqR8xfxrYoHPc5V1h5xjYVJLvqs/FJx1fMwGYA==" saltValue="UUgv1SUOU44wOjH6wcWkB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0.57031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Summary!E33</f>
        <v>29</v>
      </c>
      <c r="C3" s="82"/>
      <c r="D3" s="73" t="s">
        <v>118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IF(J27=Summary!B33,"","DOES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kH/b58Pi5SDvvMkjPJWCzv8ARE/8iZkGIioJ4555yGT+egFaPmkVrUbI695cccSNiY/NhankXTyH2S6g5IsJ6w==" saltValue="Usi8O3ulEMT9bVJ3JEBmy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28515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Summary!E34</f>
        <v>30</v>
      </c>
      <c r="C3" s="82"/>
      <c r="D3" s="73" t="s">
        <v>119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IF(J27=Summary!B34,"","DOES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XnsgAhWCzT5jP92Vh1PwvORsDrhWMVIvt+gf01gwkFH9Ovd7EX3QSdZvlMPDE8jWB5l6u5Btke3gGUHVvqFbzA==" saltValue="qe9WmZZulwDJ5GYXI3D+E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Summary!E35</f>
        <v>31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IF(J27=Summary!B35,"","DOES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57031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Summary!E36</f>
        <v>32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IF(J27=Summary!B36,"","DOES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7UY6tDcR6BvU6o0+oAjSBVJMdotuxg7wAwdYOUlm2tFadYCtxKmckUNv5VMPHtx7UgolTz19NCUZZi3q172SgQ==" saltValue="ISDPWtKBL0VAVDD145ADT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0.57031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Summary!E37</f>
        <v>33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IF(J27=Summary!B37,"","DOES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140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Summary!E38</f>
        <v>34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IF(J27=Summary!B38,"","DOES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28515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Summary!E39</f>
        <v>35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IF(J27=Summary!B39,"","DOES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Summary!E40</f>
        <v>36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IF(J27=Summary!B40,"","DOES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28515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Summary!E41</f>
        <v>37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IF(J27=Summary!B41,"","DOES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M7woaFEqQuDBBtWtCcBmWO8frjnoDa/niNDnmLR1885sFKmRWoth/a1CyRpCvOvMDVZsj80qeEprSvYZRdUang==" saltValue="1p/lULDtOew4hVQTNzstB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36"/>
  <sheetViews>
    <sheetView workbookViewId="0">
      <selection activeCell="B23" sqref="B23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2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Summary!E42</f>
        <v>38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IF(J27=Summary!B42,"","DOES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sPVBJFmGHjm109QFGZg71VFz0KyWoLnTBBi6so9TOnQ+DvwdwG5bMEUT5OAyz/enfg6WnFivsMGUU/oUVQG8dA==" saltValue="lQOaXztQkow3e+VpYnRDc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6"/>
  <sheetViews>
    <sheetView workbookViewId="0">
      <selection activeCell="D12" sqref="D12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9.28515625" style="2" customWidth="1"/>
    <col min="8" max="8" width="10.5703125" style="2" bestFit="1" customWidth="1"/>
    <col min="9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Summary!E7</f>
        <v>3</v>
      </c>
      <c r="C3" s="82"/>
      <c r="D3" s="73" t="s">
        <v>45</v>
      </c>
      <c r="E3" s="3" t="s">
        <v>10</v>
      </c>
      <c r="F3" s="4"/>
      <c r="G3" s="42"/>
      <c r="H3" s="42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41"/>
      <c r="B7" s="35"/>
      <c r="C7" s="35"/>
      <c r="D7" s="35"/>
      <c r="E7" s="34"/>
      <c r="F7" s="34"/>
      <c r="G7" s="34"/>
      <c r="H7" s="36"/>
      <c r="I7" s="36"/>
      <c r="J7" s="11">
        <f t="shared" ref="J7" si="0">SUM(H7:I7)</f>
        <v>0</v>
      </c>
      <c r="K7" s="33"/>
    </row>
    <row r="8" spans="1:11" x14ac:dyDescent="0.25">
      <c r="A8" s="41"/>
      <c r="B8" s="35"/>
      <c r="C8" s="35"/>
      <c r="D8" s="35"/>
      <c r="E8" s="34"/>
      <c r="F8" s="34"/>
      <c r="G8" s="34"/>
      <c r="H8" s="36"/>
      <c r="I8" s="36"/>
      <c r="J8" s="11">
        <f t="shared" ref="J8:J26" si="1">SUM(H8:I8)</f>
        <v>0</v>
      </c>
      <c r="K8" s="36"/>
    </row>
    <row r="9" spans="1:11" x14ac:dyDescent="0.25">
      <c r="A9" s="41"/>
      <c r="B9" s="35"/>
      <c r="C9" s="35"/>
      <c r="D9" s="35"/>
      <c r="E9" s="34"/>
      <c r="F9" s="34"/>
      <c r="G9" s="34"/>
      <c r="H9" s="36"/>
      <c r="I9" s="36"/>
      <c r="J9" s="11">
        <f t="shared" si="1"/>
        <v>0</v>
      </c>
      <c r="K9" s="36"/>
    </row>
    <row r="10" spans="1:11" x14ac:dyDescent="0.25">
      <c r="A10" s="41"/>
      <c r="B10" s="35"/>
      <c r="C10" s="35"/>
      <c r="D10" s="35"/>
      <c r="E10" s="34"/>
      <c r="F10" s="34"/>
      <c r="G10" s="34"/>
      <c r="H10" s="36"/>
      <c r="I10" s="36"/>
      <c r="J10" s="11">
        <f t="shared" si="1"/>
        <v>0</v>
      </c>
      <c r="K10" s="36"/>
    </row>
    <row r="11" spans="1:11" x14ac:dyDescent="0.25">
      <c r="A11" s="41"/>
      <c r="B11" s="35"/>
      <c r="C11" s="35"/>
      <c r="D11" s="35"/>
      <c r="E11" s="34"/>
      <c r="F11" s="34"/>
      <c r="G11" s="34"/>
      <c r="H11" s="36"/>
      <c r="I11" s="36"/>
      <c r="J11" s="11">
        <f t="shared" si="1"/>
        <v>0</v>
      </c>
      <c r="K11" s="36"/>
    </row>
    <row r="12" spans="1:11" x14ac:dyDescent="0.25">
      <c r="A12" s="41"/>
      <c r="B12" s="35"/>
      <c r="C12" s="35"/>
      <c r="D12" s="35"/>
      <c r="E12" s="34"/>
      <c r="F12" s="34"/>
      <c r="G12" s="34"/>
      <c r="H12" s="36"/>
      <c r="I12" s="36"/>
      <c r="J12" s="11">
        <f t="shared" si="1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1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1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1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1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1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1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1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1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1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1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1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1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1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1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IF(J27=Summary!B7,"","DOES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6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57031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Summary!E43</f>
        <v>39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IF(J27=Summary!B43,"","DOES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vzB10lzSEFI4aNvPezAljNoJp7Sp89+dzELtwaZEdlRx5IOGTa29jbB43ZgJN77Ta0jwc65dWWBBAqT8Uvw1hA==" saltValue="JgWtPe5luunhRM2Ae0sFR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K36"/>
  <sheetViews>
    <sheetView workbookViewId="0">
      <selection activeCell="D17" sqref="D17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2.140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Summary!E44</f>
        <v>40</v>
      </c>
      <c r="C3" s="82"/>
      <c r="D3" s="73" t="s">
        <v>120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>
        <v>43363</v>
      </c>
      <c r="B7" s="31" t="s">
        <v>121</v>
      </c>
      <c r="C7" s="31"/>
      <c r="D7" s="31" t="s">
        <v>122</v>
      </c>
      <c r="E7" s="32" t="s">
        <v>105</v>
      </c>
      <c r="F7" s="32">
        <v>9140</v>
      </c>
      <c r="G7" s="46" t="s">
        <v>106</v>
      </c>
      <c r="H7" s="33">
        <v>76.67</v>
      </c>
      <c r="I7" s="33">
        <v>15.33</v>
      </c>
      <c r="J7" s="11">
        <f>SUM(H7:I7)</f>
        <v>92</v>
      </c>
      <c r="K7" s="33"/>
    </row>
    <row r="8" spans="1:11" x14ac:dyDescent="0.25">
      <c r="A8" s="41">
        <v>43363</v>
      </c>
      <c r="B8" s="35" t="s">
        <v>123</v>
      </c>
      <c r="C8" s="35"/>
      <c r="D8" s="35" t="s">
        <v>124</v>
      </c>
      <c r="E8" s="45" t="s">
        <v>81</v>
      </c>
      <c r="F8" s="57" t="s">
        <v>125</v>
      </c>
      <c r="G8" s="45" t="s">
        <v>99</v>
      </c>
      <c r="H8" s="58">
        <v>34.630000000000003</v>
      </c>
      <c r="I8" s="58">
        <v>6.93</v>
      </c>
      <c r="J8" s="11">
        <f t="shared" ref="J8:J26" si="0">SUM(H8:I8)</f>
        <v>41.56</v>
      </c>
      <c r="K8" s="36"/>
    </row>
    <row r="9" spans="1:11" x14ac:dyDescent="0.25">
      <c r="A9" s="41">
        <v>43367</v>
      </c>
      <c r="B9" s="35" t="s">
        <v>126</v>
      </c>
      <c r="C9" s="35"/>
      <c r="D9" s="35" t="s">
        <v>124</v>
      </c>
      <c r="E9" s="45" t="s">
        <v>81</v>
      </c>
      <c r="F9" s="57" t="s">
        <v>125</v>
      </c>
      <c r="G9" s="45" t="s">
        <v>99</v>
      </c>
      <c r="H9" s="58">
        <v>43.68</v>
      </c>
      <c r="I9" s="58">
        <v>2.37</v>
      </c>
      <c r="J9" s="11">
        <f t="shared" si="0"/>
        <v>46.05</v>
      </c>
      <c r="K9" s="36"/>
    </row>
    <row r="10" spans="1:11" x14ac:dyDescent="0.25">
      <c r="A10" s="41">
        <v>43367</v>
      </c>
      <c r="B10" s="35" t="s">
        <v>123</v>
      </c>
      <c r="C10" s="35"/>
      <c r="D10" s="35" t="s">
        <v>124</v>
      </c>
      <c r="E10" s="45" t="s">
        <v>81</v>
      </c>
      <c r="F10" s="57" t="s">
        <v>125</v>
      </c>
      <c r="G10" s="45" t="s">
        <v>99</v>
      </c>
      <c r="H10" s="58">
        <v>71.13</v>
      </c>
      <c r="I10" s="58">
        <v>14.22</v>
      </c>
      <c r="J10" s="11">
        <f t="shared" si="0"/>
        <v>85.35</v>
      </c>
      <c r="K10" s="36"/>
    </row>
    <row r="11" spans="1:11" x14ac:dyDescent="0.25">
      <c r="A11" s="41">
        <v>43375</v>
      </c>
      <c r="B11" s="35" t="s">
        <v>127</v>
      </c>
      <c r="C11" s="35"/>
      <c r="D11" s="35" t="s">
        <v>128</v>
      </c>
      <c r="E11" s="45" t="s">
        <v>129</v>
      </c>
      <c r="F11" s="45">
        <v>2020</v>
      </c>
      <c r="G11" s="45" t="s">
        <v>28</v>
      </c>
      <c r="H11" s="58">
        <v>102.15</v>
      </c>
      <c r="I11" s="58">
        <v>20.399999999999999</v>
      </c>
      <c r="J11" s="11">
        <f t="shared" si="0"/>
        <v>122.55000000000001</v>
      </c>
      <c r="K11" s="36"/>
    </row>
    <row r="12" spans="1:11" x14ac:dyDescent="0.25">
      <c r="A12" s="41">
        <v>43375</v>
      </c>
      <c r="B12" s="35" t="s">
        <v>127</v>
      </c>
      <c r="C12" s="35"/>
      <c r="D12" s="35" t="s">
        <v>128</v>
      </c>
      <c r="E12" s="45" t="s">
        <v>129</v>
      </c>
      <c r="F12" s="45">
        <v>2020</v>
      </c>
      <c r="G12" s="45" t="s">
        <v>28</v>
      </c>
      <c r="H12" s="58">
        <v>151.25</v>
      </c>
      <c r="I12" s="58">
        <v>30.25</v>
      </c>
      <c r="J12" s="11">
        <f t="shared" si="0"/>
        <v>181.5</v>
      </c>
      <c r="K12" s="36"/>
    </row>
    <row r="13" spans="1:11" x14ac:dyDescent="0.25">
      <c r="A13" s="34"/>
      <c r="B13" s="35"/>
      <c r="C13" s="35"/>
      <c r="D13" s="35"/>
      <c r="E13" s="45"/>
      <c r="F13" s="45"/>
      <c r="G13" s="45"/>
      <c r="H13" s="58"/>
      <c r="I13" s="58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479.51</v>
      </c>
      <c r="I27" s="13">
        <f>SUM(I7:I26)</f>
        <v>89.5</v>
      </c>
      <c r="J27" s="13">
        <f>SUM(J7:J26)</f>
        <v>569.01</v>
      </c>
      <c r="K27" s="14">
        <f>SUM(K7:K26)</f>
        <v>0</v>
      </c>
    </row>
    <row r="28" spans="1:11" ht="36" x14ac:dyDescent="0.25">
      <c r="J28" s="15" t="str">
        <f>IF(J27=Summary!B44,"","DOES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57031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Summary!E45</f>
        <v>41</v>
      </c>
      <c r="C3" s="82"/>
      <c r="D3" s="73" t="s">
        <v>130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IF(J27=Summary!B45,"","DOES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CD9zQwRwHcZjLSUaTsBau82Vbl8wGhsxNhi0rX8Fehr0pRg4sJzOSPH0Qh9n3xWZwtqKm45BBQ+ek6AHGYIG4w==" saltValue="XU9TaacnggYvBkaGNC+GF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8554687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Summary!E46</f>
        <v>42</v>
      </c>
      <c r="C3" s="82"/>
      <c r="D3" s="73" t="s">
        <v>131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IF(J27=Summary!B46,"","DOES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0owKwQS0xkMCuLQALlQBgWnvAQ8BaFHqZwgFV1sXwRnbUP8wf62WZqUBxx99iAG0OZh7FKUkiBicnK8ji2njog==" saltValue="5rjEGAJYCJh1et4KYpnu5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36"/>
  <sheetViews>
    <sheetView workbookViewId="0">
      <selection activeCell="B7" sqref="B7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140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Summary!E47</f>
        <v>43</v>
      </c>
      <c r="C3" s="82"/>
      <c r="D3" s="73" t="s">
        <v>132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46"/>
      <c r="G7" s="32"/>
      <c r="H7" s="33"/>
      <c r="I7" s="33"/>
      <c r="J7" s="11">
        <f>SUM(H7:I7)</f>
        <v>0</v>
      </c>
      <c r="K7" s="33"/>
    </row>
    <row r="8" spans="1:11" x14ac:dyDescent="0.25">
      <c r="A8" s="41"/>
      <c r="B8" s="35"/>
      <c r="C8" s="35"/>
      <c r="D8" s="35"/>
      <c r="E8" s="34"/>
      <c r="F8" s="50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41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41"/>
      <c r="B10" s="35"/>
      <c r="C10" s="35"/>
      <c r="D10" s="35"/>
      <c r="E10" s="34"/>
      <c r="F10" s="50"/>
      <c r="G10" s="34"/>
      <c r="H10" s="36"/>
      <c r="I10" s="36"/>
      <c r="J10" s="11">
        <f t="shared" si="0"/>
        <v>0</v>
      </c>
      <c r="K10" s="36"/>
    </row>
    <row r="11" spans="1:11" x14ac:dyDescent="0.25">
      <c r="A11" s="41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41"/>
      <c r="B12" s="35"/>
      <c r="C12" s="35"/>
      <c r="D12" s="35"/>
      <c r="E12" s="34"/>
      <c r="F12" s="50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IF(J27=Summary!B47,"","DOES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boxt39CagM26ugHwCUbOaiBoKMnFZAsCyUCcQizOPsdKexORUhB5gsoQ68atmc7h9a2PRROCmOFDMkAGcQPOpA==" saltValue="PEEm/pSGYAx33X8upCWDu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Summary!E48</f>
        <v>44</v>
      </c>
      <c r="C3" s="82"/>
      <c r="D3" s="73" t="s">
        <v>133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IF(J27=Summary!B48,"","DOES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bjrIcy/VSf86uZ27eU3NVyL81ap1Kg55nfI+4KTKFG8jvUFrh3PLSVo32RPQUJLM+0NJBbjLQQBEkxnxr3q1RQ==" saltValue="inJ6xzyl9B+2FIoALTErQ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0.8554687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Summary!E49</f>
        <v>45</v>
      </c>
      <c r="C3" s="82"/>
      <c r="D3" s="73" t="s">
        <v>134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IF(J27=Summary!B49,"","DOES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lF3B9qWZij6O6mj1WeVhFijOd9CiJyPS4/JixjjbO19Ceccm8x3dV0UmKq2Q0y88+yOy2ObGTqrXIpXC5GGNqw==" saltValue="oJjVOPuWXX7+9KvgSe7kS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K36"/>
  <sheetViews>
    <sheetView workbookViewId="0">
      <selection activeCell="D12" sqref="D12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140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Summary!E50</f>
        <v>46</v>
      </c>
      <c r="C3" s="82"/>
      <c r="D3" s="73" t="s">
        <v>135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IF(J27=Summary!B50,"","DOES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6"/>
  <sheetViews>
    <sheetView workbookViewId="0">
      <selection activeCell="I9" sqref="I9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0.57031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Summary!E51</f>
        <v>47</v>
      </c>
      <c r="C3" s="82"/>
      <c r="D3" s="73" t="s">
        <v>136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ht="30" x14ac:dyDescent="0.25">
      <c r="A7" s="30" t="s">
        <v>137</v>
      </c>
      <c r="B7" s="31" t="s">
        <v>138</v>
      </c>
      <c r="C7" s="31"/>
      <c r="D7" s="31" t="s">
        <v>139</v>
      </c>
      <c r="E7" s="32" t="s">
        <v>140</v>
      </c>
      <c r="F7" s="32">
        <v>2910</v>
      </c>
      <c r="G7" s="32" t="s">
        <v>28</v>
      </c>
      <c r="H7" s="33">
        <v>2.46</v>
      </c>
      <c r="I7" s="33">
        <v>0.49</v>
      </c>
      <c r="J7" s="11">
        <f>SUM(H7:I7)</f>
        <v>2.95</v>
      </c>
      <c r="K7" s="33"/>
    </row>
    <row r="8" spans="1:11" x14ac:dyDescent="0.25">
      <c r="A8" s="34" t="s">
        <v>55</v>
      </c>
      <c r="B8" s="35" t="s">
        <v>141</v>
      </c>
      <c r="C8" s="35"/>
      <c r="D8" s="35" t="s">
        <v>142</v>
      </c>
      <c r="E8" s="34" t="s">
        <v>34</v>
      </c>
      <c r="F8" s="34">
        <v>1700</v>
      </c>
      <c r="G8" s="34" t="s">
        <v>28</v>
      </c>
      <c r="H8" s="36">
        <v>16.670000000000002</v>
      </c>
      <c r="I8" s="36">
        <v>3.33</v>
      </c>
      <c r="J8" s="11">
        <f t="shared" ref="J8:J26" si="0">SUM(H8:I8)</f>
        <v>20</v>
      </c>
      <c r="K8" s="36"/>
    </row>
    <row r="9" spans="1:11" x14ac:dyDescent="0.25">
      <c r="A9" s="34" t="s">
        <v>55</v>
      </c>
      <c r="B9" s="35" t="s">
        <v>143</v>
      </c>
      <c r="C9" s="35"/>
      <c r="D9" s="35" t="s">
        <v>144</v>
      </c>
      <c r="E9" s="34" t="s">
        <v>140</v>
      </c>
      <c r="F9" s="34">
        <v>2910</v>
      </c>
      <c r="G9" s="34" t="s">
        <v>28</v>
      </c>
      <c r="H9" s="36">
        <v>11.7</v>
      </c>
      <c r="I9" s="36">
        <v>2.34</v>
      </c>
      <c r="J9" s="11">
        <f t="shared" si="0"/>
        <v>14.04</v>
      </c>
      <c r="K9" s="36"/>
    </row>
    <row r="10" spans="1:11" ht="30" x14ac:dyDescent="0.25">
      <c r="A10" s="34" t="s">
        <v>55</v>
      </c>
      <c r="B10" s="35" t="s">
        <v>145</v>
      </c>
      <c r="C10" s="35"/>
      <c r="D10" s="35" t="s">
        <v>139</v>
      </c>
      <c r="E10" s="34" t="s">
        <v>140</v>
      </c>
      <c r="F10" s="34">
        <v>2910</v>
      </c>
      <c r="G10" s="34" t="s">
        <v>28</v>
      </c>
      <c r="H10" s="36">
        <v>2.74</v>
      </c>
      <c r="I10" s="36">
        <v>0.55000000000000004</v>
      </c>
      <c r="J10" s="11">
        <f t="shared" si="0"/>
        <v>3.29</v>
      </c>
      <c r="K10" s="36"/>
    </row>
    <row r="11" spans="1:11" x14ac:dyDescent="0.25">
      <c r="A11" s="34" t="s">
        <v>146</v>
      </c>
      <c r="B11" s="35" t="s">
        <v>147</v>
      </c>
      <c r="C11" s="35"/>
      <c r="D11" s="35" t="s">
        <v>144</v>
      </c>
      <c r="E11" s="34" t="s">
        <v>140</v>
      </c>
      <c r="F11" s="34">
        <v>2910</v>
      </c>
      <c r="G11" s="34" t="s">
        <v>28</v>
      </c>
      <c r="H11" s="36">
        <v>18.25</v>
      </c>
      <c r="I11" s="36">
        <v>3.65</v>
      </c>
      <c r="J11" s="11">
        <f t="shared" si="0"/>
        <v>21.9</v>
      </c>
      <c r="K11" s="36"/>
    </row>
    <row r="12" spans="1:11" x14ac:dyDescent="0.25">
      <c r="A12" s="34" t="s">
        <v>148</v>
      </c>
      <c r="B12" s="35" t="s">
        <v>149</v>
      </c>
      <c r="C12" s="35"/>
      <c r="D12" s="35" t="s">
        <v>150</v>
      </c>
      <c r="E12" s="34" t="s">
        <v>140</v>
      </c>
      <c r="F12" s="34">
        <v>2910</v>
      </c>
      <c r="G12" s="34" t="s">
        <v>28</v>
      </c>
      <c r="H12" s="36">
        <v>20</v>
      </c>
      <c r="I12" s="36">
        <v>4</v>
      </c>
      <c r="J12" s="11">
        <f t="shared" si="0"/>
        <v>24</v>
      </c>
      <c r="K12" s="36"/>
    </row>
    <row r="13" spans="1:11" ht="30" x14ac:dyDescent="0.25">
      <c r="A13" s="34" t="s">
        <v>146</v>
      </c>
      <c r="B13" s="35" t="s">
        <v>151</v>
      </c>
      <c r="C13" s="35"/>
      <c r="D13" s="35" t="s">
        <v>142</v>
      </c>
      <c r="E13" s="34" t="s">
        <v>34</v>
      </c>
      <c r="F13" s="34">
        <v>1700</v>
      </c>
      <c r="G13" s="34" t="s">
        <v>28</v>
      </c>
      <c r="H13" s="36">
        <v>16.670000000000002</v>
      </c>
      <c r="I13" s="36">
        <v>3.33</v>
      </c>
      <c r="J13" s="11">
        <f t="shared" si="0"/>
        <v>20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88.49</v>
      </c>
      <c r="I27" s="13">
        <f>SUM(I7:I26)</f>
        <v>17.689999999999998</v>
      </c>
      <c r="J27" s="13">
        <f>SUM(J7:J26)</f>
        <v>106.17999999999999</v>
      </c>
      <c r="K27" s="14">
        <f>SUM(K7:K26)</f>
        <v>0</v>
      </c>
    </row>
    <row r="28" spans="1:11" ht="36" x14ac:dyDescent="0.25">
      <c r="J28" s="15" t="str">
        <f>IF(J27=Summary!B51,"","DOES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7" orientation="landscape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K36"/>
  <sheetViews>
    <sheetView workbookViewId="0">
      <selection activeCell="D9" sqref="D9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28515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Summary!E52</f>
        <v>48</v>
      </c>
      <c r="C3" s="82"/>
      <c r="D3" s="73" t="s">
        <v>152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IF(J27=Summary!B52,"","DOES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2.57031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Summary!E8</f>
        <v>4</v>
      </c>
      <c r="C3" s="82"/>
      <c r="D3" s="73" t="s">
        <v>46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>
        <v>43371</v>
      </c>
      <c r="B7" s="31" t="s">
        <v>47</v>
      </c>
      <c r="C7" s="31" t="s">
        <v>48</v>
      </c>
      <c r="D7" s="31" t="s">
        <v>49</v>
      </c>
      <c r="E7" s="64" t="s">
        <v>34</v>
      </c>
      <c r="F7" s="32">
        <v>1700</v>
      </c>
      <c r="G7" s="32" t="s">
        <v>28</v>
      </c>
      <c r="H7" s="33">
        <v>201.98</v>
      </c>
      <c r="I7" s="33">
        <v>0</v>
      </c>
      <c r="J7" s="11">
        <f>SUM(H7:I7)</f>
        <v>201.98</v>
      </c>
      <c r="K7" s="33"/>
    </row>
    <row r="8" spans="1:11" x14ac:dyDescent="0.25">
      <c r="A8" s="41">
        <v>43371</v>
      </c>
      <c r="B8" s="35" t="s">
        <v>50</v>
      </c>
      <c r="C8" s="35" t="s">
        <v>51</v>
      </c>
      <c r="D8" s="31" t="s">
        <v>49</v>
      </c>
      <c r="E8" s="65" t="s">
        <v>34</v>
      </c>
      <c r="F8" s="66">
        <v>1700</v>
      </c>
      <c r="G8" s="66" t="s">
        <v>28</v>
      </c>
      <c r="H8" s="67">
        <v>63.25</v>
      </c>
      <c r="I8" s="67">
        <v>0</v>
      </c>
      <c r="J8" s="11">
        <f t="shared" ref="J8:J26" si="0">SUM(H8:I8)</f>
        <v>63.25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265.23</v>
      </c>
      <c r="I27" s="13">
        <f>SUM(I7:I26)</f>
        <v>0</v>
      </c>
      <c r="J27" s="13">
        <f>SUM(J7:J26)</f>
        <v>265.23</v>
      </c>
      <c r="K27" s="14">
        <f>SUM(K7:K26)</f>
        <v>0</v>
      </c>
    </row>
    <row r="28" spans="1:11" ht="36" x14ac:dyDescent="0.25">
      <c r="J28" s="15" t="str">
        <f>IF(J27=Summary!B8,"","DOES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52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52</v>
      </c>
      <c r="C36" s="85"/>
      <c r="D36" s="86"/>
      <c r="E36" s="26"/>
      <c r="F36" s="26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36"/>
  <sheetViews>
    <sheetView workbookViewId="0">
      <selection activeCell="D14" sqref="D14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0.8554687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Summary!E53</f>
        <v>49</v>
      </c>
      <c r="C3" s="82"/>
      <c r="D3" s="73" t="s">
        <v>153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IF(J27=Summary!B53,"","DOES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gTvYz8hVZvtaLNfBA6vgn7iXaFoGm8OSvap5PqSgWYTLnmV7AZU3nQ+5oTW9vLmJQI9EV+A7cSIZicPQ33EDig==" saltValue="oMI3vLOH5yWL+FBCulxUC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K36"/>
  <sheetViews>
    <sheetView workbookViewId="0">
      <selection activeCell="D12" sqref="D12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3.140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Summary!E54</f>
        <v>50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IF(J27=Summary!B54,"","DOES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LSf4wKYYf/2LOlV+2//NQoFy4g4N52cjBwh77BgKAzjWLXGwkl0vOs7ejPVDU1a0bZYqZKGPvhtqUWJvX7FrUg==" saltValue="CBJWbcEdu2jBpdaXH5At7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140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Summary!E55</f>
        <v>51</v>
      </c>
      <c r="C3" s="82"/>
      <c r="D3" s="73" t="s">
        <v>154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 t="s">
        <v>155</v>
      </c>
      <c r="B7" s="31" t="s">
        <v>156</v>
      </c>
      <c r="C7" s="31" t="s">
        <v>157</v>
      </c>
      <c r="D7" s="31" t="s">
        <v>158</v>
      </c>
      <c r="E7" s="32" t="s">
        <v>159</v>
      </c>
      <c r="F7" s="32">
        <v>2900</v>
      </c>
      <c r="G7" s="32" t="s">
        <v>28</v>
      </c>
      <c r="H7" s="33">
        <v>9.08</v>
      </c>
      <c r="I7" s="33">
        <v>1.82</v>
      </c>
      <c r="J7" s="11">
        <f>SUM(H7:I7)</f>
        <v>10.9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9.08</v>
      </c>
      <c r="I27" s="13">
        <f>SUM(I7:I26)</f>
        <v>1.82</v>
      </c>
      <c r="J27" s="13">
        <f>SUM(J7:J26)</f>
        <v>10.9</v>
      </c>
      <c r="K27" s="14">
        <f>SUM(K7:K26)</f>
        <v>0</v>
      </c>
    </row>
    <row r="28" spans="1:11" ht="36" x14ac:dyDescent="0.25">
      <c r="J28" s="15" t="str">
        <f>IF(J27=Summary!B55,"","DOES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nu2J6xJz360/wik7r73ryzpV1ZGd0hz4nGJws7apydyPrFfgUFgre5XOff8DlR7aO/MI8ddmTMRmiZ29BZD/Tg==" saltValue="D0OeX5/3QqmkvXmLpKqt2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0.710937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Summary!E56</f>
        <v>52</v>
      </c>
      <c r="C3" s="82"/>
      <c r="D3" s="73" t="s">
        <v>160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IF(J27=Summary!B56,"","DOES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dTopKuIjIh0VVNPQ/11qcmekk0eMKFJ9gzuH8X/7yK0kfCwXawqHRQlp6Q1R7qOm9yNV9cMdiy/RVw17dR9PSw==" saltValue="u3bErtlcEvNFM56mj2VXy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28515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Summary!E57</f>
        <v>53</v>
      </c>
      <c r="C3" s="82"/>
      <c r="D3" s="73" t="s">
        <v>161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>
        <v>43353</v>
      </c>
      <c r="B7" s="31" t="s">
        <v>79</v>
      </c>
      <c r="C7" s="31"/>
      <c r="D7" s="31" t="s">
        <v>203</v>
      </c>
      <c r="E7" s="32" t="s">
        <v>205</v>
      </c>
      <c r="F7" s="32">
        <v>2020</v>
      </c>
      <c r="G7" s="32" t="s">
        <v>87</v>
      </c>
      <c r="H7" s="33">
        <v>39.17</v>
      </c>
      <c r="I7" s="33">
        <v>7.83</v>
      </c>
      <c r="J7" s="11">
        <f>SUM(H7:I7)</f>
        <v>47</v>
      </c>
      <c r="K7" s="33"/>
    </row>
    <row r="8" spans="1:11" x14ac:dyDescent="0.25">
      <c r="A8" s="41">
        <v>43363</v>
      </c>
      <c r="B8" s="35" t="s">
        <v>202</v>
      </c>
      <c r="C8" s="35"/>
      <c r="D8" s="35" t="s">
        <v>204</v>
      </c>
      <c r="E8" s="34" t="s">
        <v>205</v>
      </c>
      <c r="F8" s="34">
        <v>2020</v>
      </c>
      <c r="G8" s="32" t="s">
        <v>87</v>
      </c>
      <c r="H8" s="36">
        <v>39.28</v>
      </c>
      <c r="I8" s="36">
        <v>7.86</v>
      </c>
      <c r="J8" s="11">
        <f t="shared" ref="J8:J26" si="0">SUM(H8:I8)</f>
        <v>47.14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78.45</v>
      </c>
      <c r="I27" s="13">
        <f>SUM(I7:I26)</f>
        <v>15.690000000000001</v>
      </c>
      <c r="J27" s="13">
        <f>SUM(J7:J26)</f>
        <v>94.14</v>
      </c>
      <c r="K27" s="14">
        <f>SUM(K7:K26)</f>
        <v>0</v>
      </c>
    </row>
    <row r="28" spans="1:11" ht="36" x14ac:dyDescent="0.25">
      <c r="J28" s="15" t="str">
        <f>IF(J27=Summary!B57,"","DOES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OsPwhw6GPD+w/AB5iY7aga5m+YAjwsWMA1Th09x+S9fAzNC8dnw9cNfdI4Ai/iFa+ccekWVXDHLgcUU5c3jhJQ==" saltValue="3MyWuXRpqezcjGSwDrBI0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K36"/>
  <sheetViews>
    <sheetView workbookViewId="0">
      <selection activeCell="D15" sqref="D15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28515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Summary!E58</f>
        <v>54</v>
      </c>
      <c r="C3" s="82"/>
      <c r="D3" s="73" t="s">
        <v>162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ht="45" x14ac:dyDescent="0.25">
      <c r="A7" s="30">
        <v>43355</v>
      </c>
      <c r="B7" s="31" t="s">
        <v>208</v>
      </c>
      <c r="C7" s="35" t="s">
        <v>209</v>
      </c>
      <c r="D7" s="35" t="s">
        <v>216</v>
      </c>
      <c r="E7" s="66" t="s">
        <v>210</v>
      </c>
      <c r="F7" s="66">
        <v>2410</v>
      </c>
      <c r="G7" s="66" t="s">
        <v>211</v>
      </c>
      <c r="H7" s="33">
        <v>5.16</v>
      </c>
      <c r="I7" s="33">
        <v>0</v>
      </c>
      <c r="J7" s="11">
        <f>SUM(H7:I7)</f>
        <v>5.16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5.16</v>
      </c>
      <c r="I27" s="13">
        <f>SUM(I7:I26)</f>
        <v>0</v>
      </c>
      <c r="J27" s="13">
        <f>SUM(J7:J26)</f>
        <v>5.16</v>
      </c>
      <c r="K27" s="14">
        <f>SUM(K7:K26)</f>
        <v>0</v>
      </c>
    </row>
    <row r="28" spans="1:11" ht="36" x14ac:dyDescent="0.25">
      <c r="J28" s="15" t="str">
        <f>IF(J27=Summary!B58,"","DOES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212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5DuPUF0nn8YzS81OIyTsos/FnpzVpBdqsivv71YWcs0IFlhoo+XJoaxNOyaJA90D1Yn/9hEd5C0ROi3mZsNr5w==" saltValue="FmU3VMa80xyNBzjUeTt5W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orientation="landscape" horizontalDpi="4294967295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28515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Summary!E59</f>
        <v>55</v>
      </c>
      <c r="C3" s="82"/>
      <c r="D3" s="73" t="s">
        <v>163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ht="30" x14ac:dyDescent="0.25">
      <c r="A7" s="30">
        <v>43367</v>
      </c>
      <c r="B7" s="31" t="s">
        <v>164</v>
      </c>
      <c r="C7" s="31" t="s">
        <v>165</v>
      </c>
      <c r="D7" s="31" t="s">
        <v>166</v>
      </c>
      <c r="E7" s="32" t="s">
        <v>76</v>
      </c>
      <c r="F7" s="32">
        <v>2050</v>
      </c>
      <c r="G7" s="32" t="s">
        <v>167</v>
      </c>
      <c r="H7" s="33">
        <v>22.59</v>
      </c>
      <c r="I7" s="33">
        <v>0</v>
      </c>
      <c r="J7" s="11">
        <f>SUM(H7:I7)</f>
        <v>22.59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22.59</v>
      </c>
      <c r="I27" s="13">
        <f>SUM(I7:I26)</f>
        <v>0</v>
      </c>
      <c r="J27" s="13">
        <f>SUM(J7:J26)</f>
        <v>22.59</v>
      </c>
      <c r="K27" s="14">
        <f>SUM(K7:K26)</f>
        <v>0</v>
      </c>
    </row>
    <row r="28" spans="1:11" ht="36" x14ac:dyDescent="0.25">
      <c r="J28" s="15" t="str">
        <f>IF(J27=Summary!B59,"","DOES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168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bLoigfNH0TiCVE+DFT3Mzai1eP97VPBs5TufD8JTy+bvYGrjsZQj4e20hj+imm+c5lTMXzlTF3hi33k4tAAZxQ==" saltValue="b77Ysw20/aQh0AzyD2faZ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K36"/>
  <sheetViews>
    <sheetView workbookViewId="0">
      <selection activeCell="D7" sqref="D7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28515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Summary!E60</f>
        <v>56</v>
      </c>
      <c r="C3" s="82"/>
      <c r="D3" s="73" t="s">
        <v>169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IF(J27=Summary!B60,"","DOES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0.710937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Summary!E61</f>
        <v>57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IF(J27=Summary!B61,"","DOES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jENuT7dTtgGrqt2uLHpocAfLfM74spzG4o8JpLlBe6VsiFzgTF5Ym29bMLfLp8Azellmnt92j+Mjv45DgA3C9w==" saltValue="u79PpIpWLL2TsfF7dgCJO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2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Summary!E62</f>
        <v>58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IF(J27=Summary!B62,"","DOES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no253KkaMeoABiO3pnPwUZ+lIEGfacwFiRH/isscN9YZRom1bhhpalF84yieHjAM0CxQr7C1a9DIecXWhWHmlQ==" saltValue="UhxUFaTesY/2URWEPalt8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0.57031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Summary!E9</f>
        <v>5</v>
      </c>
      <c r="C3" s="82"/>
      <c r="D3" s="73" t="s">
        <v>53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IF(J27=Summary!B9,"","DOES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PbTRKiH4f3l0W6dz/fxtCh7BqDYHbUOfhWQd8xvwE8z8zlOcGSDDOI8sSq2CGUK1hbGEBRHkyoTwA/W0AQc+Pw==" saltValue="ktK1fNBM8xV3Xf5jaJ8I+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K36"/>
  <sheetViews>
    <sheetView workbookViewId="0">
      <selection activeCell="E13" sqref="E13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2.140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Summary!E63</f>
        <v>59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IF(J27=Summary!B63,"","DOES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BTmBuTI55+Oa079q12PKvUgUGDsZUChQJglDXB3vEwgeFzbHjHIugwYpPJRCJnmQl1kCCuly+1+H5BMacjp6kQ==" saltValue="OURqBaNOFrKMvoxGDxQ/q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5703125" style="2" customWidth="1"/>
    <col min="8" max="9" width="9.140625" style="2"/>
    <col min="10" max="10" width="13.7109375" style="2" bestFit="1" customWidth="1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Summary!E64</f>
        <v>60</v>
      </c>
      <c r="C3" s="82"/>
      <c r="D3" s="73" t="s">
        <v>170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ht="30" x14ac:dyDescent="0.25">
      <c r="A7" s="30" t="s">
        <v>171</v>
      </c>
      <c r="B7" s="31" t="s">
        <v>172</v>
      </c>
      <c r="C7" s="31"/>
      <c r="D7" s="31" t="s">
        <v>173</v>
      </c>
      <c r="E7" s="32" t="s">
        <v>174</v>
      </c>
      <c r="F7" s="46">
        <v>2420</v>
      </c>
      <c r="G7" s="32" t="s">
        <v>28</v>
      </c>
      <c r="H7" s="33">
        <v>273.58</v>
      </c>
      <c r="I7" s="33">
        <v>54.72</v>
      </c>
      <c r="J7" s="11">
        <f>SUM(H7:I7)</f>
        <v>328.29999999999995</v>
      </c>
      <c r="K7" s="33"/>
    </row>
    <row r="8" spans="1:11" x14ac:dyDescent="0.25">
      <c r="A8" s="41" t="s">
        <v>175</v>
      </c>
      <c r="B8" s="35" t="s">
        <v>176</v>
      </c>
      <c r="C8" s="35"/>
      <c r="D8" s="35" t="s">
        <v>177</v>
      </c>
      <c r="E8" s="45" t="s">
        <v>178</v>
      </c>
      <c r="F8" s="45">
        <v>8035</v>
      </c>
      <c r="G8" s="45">
        <v>0</v>
      </c>
      <c r="H8" s="36">
        <v>7.94</v>
      </c>
      <c r="I8" s="36">
        <v>0.63</v>
      </c>
      <c r="J8" s="11">
        <f t="shared" ref="J8:J26" si="0">SUM(H8:I8)</f>
        <v>8.57</v>
      </c>
      <c r="K8" s="36"/>
    </row>
    <row r="9" spans="1:11" x14ac:dyDescent="0.25">
      <c r="A9" s="41"/>
      <c r="B9" s="35"/>
      <c r="C9" s="35"/>
      <c r="D9" s="35"/>
      <c r="E9" s="45"/>
      <c r="F9" s="45"/>
      <c r="G9" s="45"/>
      <c r="H9" s="36"/>
      <c r="I9" s="36"/>
      <c r="J9" s="11">
        <f t="shared" si="0"/>
        <v>0</v>
      </c>
      <c r="K9" s="36"/>
    </row>
    <row r="10" spans="1:11" x14ac:dyDescent="0.25">
      <c r="A10" s="41"/>
      <c r="B10" s="35"/>
      <c r="C10" s="35"/>
      <c r="D10" s="35"/>
      <c r="E10" s="45"/>
      <c r="F10" s="45"/>
      <c r="G10" s="45"/>
      <c r="H10" s="36"/>
      <c r="I10" s="36"/>
      <c r="J10" s="11">
        <f t="shared" si="0"/>
        <v>0</v>
      </c>
      <c r="K10" s="36"/>
    </row>
    <row r="11" spans="1:11" x14ac:dyDescent="0.25">
      <c r="A11" s="41"/>
      <c r="B11" s="35"/>
      <c r="C11" s="35"/>
      <c r="D11" s="35"/>
      <c r="E11" s="45"/>
      <c r="F11" s="45"/>
      <c r="G11" s="45"/>
      <c r="H11" s="36"/>
      <c r="I11" s="36"/>
      <c r="J11" s="11">
        <f t="shared" si="0"/>
        <v>0</v>
      </c>
      <c r="K11" s="36"/>
    </row>
    <row r="12" spans="1:11" x14ac:dyDescent="0.25">
      <c r="A12" s="41"/>
      <c r="B12" s="35"/>
      <c r="C12" s="35"/>
      <c r="D12" s="35"/>
      <c r="E12" s="45"/>
      <c r="F12" s="45"/>
      <c r="G12" s="45"/>
      <c r="H12" s="36"/>
      <c r="I12" s="36"/>
      <c r="J12" s="11">
        <f t="shared" si="0"/>
        <v>0</v>
      </c>
      <c r="K12" s="36"/>
    </row>
    <row r="13" spans="1:11" x14ac:dyDescent="0.25">
      <c r="A13" s="41"/>
      <c r="B13" s="35"/>
      <c r="C13" s="35"/>
      <c r="D13" s="35"/>
      <c r="E13" s="45"/>
      <c r="F13" s="45"/>
      <c r="G13" s="45"/>
      <c r="H13" s="36"/>
      <c r="I13" s="36"/>
      <c r="J13" s="11">
        <f t="shared" si="0"/>
        <v>0</v>
      </c>
      <c r="K13" s="36"/>
    </row>
    <row r="14" spans="1:11" x14ac:dyDescent="0.25">
      <c r="A14" s="41"/>
      <c r="B14" s="35"/>
      <c r="C14" s="35"/>
      <c r="D14" s="35"/>
      <c r="E14" s="45"/>
      <c r="F14" s="45"/>
      <c r="G14" s="45"/>
      <c r="H14" s="36"/>
      <c r="I14" s="36"/>
      <c r="J14" s="11">
        <f t="shared" si="0"/>
        <v>0</v>
      </c>
      <c r="K14" s="36"/>
    </row>
    <row r="15" spans="1:11" x14ac:dyDescent="0.25">
      <c r="A15" s="41"/>
      <c r="B15" s="35"/>
      <c r="C15" s="35"/>
      <c r="D15" s="35"/>
      <c r="E15" s="45"/>
      <c r="F15" s="45"/>
      <c r="G15" s="45"/>
      <c r="H15" s="36"/>
      <c r="I15" s="36"/>
      <c r="J15" s="11">
        <f t="shared" si="0"/>
        <v>0</v>
      </c>
      <c r="K15" s="36"/>
    </row>
    <row r="16" spans="1:11" x14ac:dyDescent="0.25">
      <c r="A16" s="41"/>
      <c r="B16" s="35"/>
      <c r="C16" s="35"/>
      <c r="D16" s="35"/>
      <c r="E16" s="45"/>
      <c r="F16" s="45"/>
      <c r="G16" s="45"/>
      <c r="H16" s="36"/>
      <c r="I16" s="36"/>
      <c r="J16" s="11">
        <f t="shared" si="0"/>
        <v>0</v>
      </c>
      <c r="K16" s="36"/>
    </row>
    <row r="17" spans="1:11" x14ac:dyDescent="0.25">
      <c r="A17" s="41"/>
      <c r="B17" s="35"/>
      <c r="C17" s="35"/>
      <c r="D17" s="35"/>
      <c r="E17" s="45"/>
      <c r="F17" s="45"/>
      <c r="G17" s="45"/>
      <c r="H17" s="36"/>
      <c r="I17" s="36"/>
      <c r="J17" s="11">
        <f t="shared" si="0"/>
        <v>0</v>
      </c>
      <c r="K17" s="36"/>
    </row>
    <row r="18" spans="1:11" x14ac:dyDescent="0.25">
      <c r="A18" s="41"/>
      <c r="B18" s="35"/>
      <c r="C18" s="35"/>
      <c r="D18" s="35"/>
      <c r="E18" s="45"/>
      <c r="F18" s="45"/>
      <c r="G18" s="45"/>
      <c r="H18" s="36"/>
      <c r="I18" s="36"/>
      <c r="J18" s="11">
        <f t="shared" si="0"/>
        <v>0</v>
      </c>
      <c r="K18" s="36"/>
    </row>
    <row r="19" spans="1:11" x14ac:dyDescent="0.25">
      <c r="A19" s="41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41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281.52</v>
      </c>
      <c r="I27" s="13">
        <f>SUM(I7:I26)</f>
        <v>55.35</v>
      </c>
      <c r="J27" s="13">
        <f>SUM(J7:J26)</f>
        <v>336.86999999999995</v>
      </c>
      <c r="K27" s="14">
        <f>SUM(K7:K26)</f>
        <v>0</v>
      </c>
    </row>
    <row r="28" spans="1:11" ht="36" x14ac:dyDescent="0.25">
      <c r="J28" s="15" t="str">
        <f>IF(J27=Summary!B64,"","DOES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jvmy6vgp84/zWEZmGQ2SLAo8gNBximu+hu3brDiuEdeNTqXh8iryQB52Gxn5boLeTfrZ69w/7SoVEOg1LwcMMA==" saltValue="UFJA6wrAZqQer+Kr54qdZ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K36"/>
  <sheetViews>
    <sheetView workbookViewId="0">
      <selection activeCell="C20" sqref="C20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28515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Summary!E65</f>
        <v>61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IF(J27=Summary!B65,"","DOES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Q+xzcQ8RzVhjqi1olVWuDbc/o2bLqyCGEdMD/pGcaRVmekDkprO+4FwEDYqY6P63w6hxfHCTu530XM34AcL+xg==" saltValue="PEZ6yfDmDd2mMXXinWTKI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K36"/>
  <sheetViews>
    <sheetView workbookViewId="0">
      <selection activeCell="C10" sqref="C10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140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Summary!E66</f>
        <v>62</v>
      </c>
      <c r="C3" s="82"/>
      <c r="D3" s="73" t="s">
        <v>179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ht="45" x14ac:dyDescent="0.25">
      <c r="A7" s="30" t="s">
        <v>180</v>
      </c>
      <c r="B7" s="31" t="s">
        <v>181</v>
      </c>
      <c r="C7" s="31"/>
      <c r="D7" s="31" t="s">
        <v>182</v>
      </c>
      <c r="E7" s="32" t="s">
        <v>140</v>
      </c>
      <c r="F7" s="32">
        <v>2900</v>
      </c>
      <c r="G7" s="32" t="s">
        <v>28</v>
      </c>
      <c r="H7" s="33">
        <v>75</v>
      </c>
      <c r="I7" s="33">
        <v>15</v>
      </c>
      <c r="J7" s="11">
        <f>SUM(H7:I7)</f>
        <v>90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75</v>
      </c>
      <c r="I27" s="13">
        <f>SUM(I7:I26)</f>
        <v>15</v>
      </c>
      <c r="J27" s="13">
        <f>SUM(J7:J26)</f>
        <v>90</v>
      </c>
      <c r="K27" s="14">
        <f>SUM(K7:K26)</f>
        <v>0</v>
      </c>
    </row>
    <row r="28" spans="1:11" ht="36" x14ac:dyDescent="0.25">
      <c r="J28" s="15" t="str">
        <f>IF(J27=Summary!B66,"","DOES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DVhYXk9vx0mjDanr/EUFoF2KIxtNj/6LKxA6Bxb71fv5fxdlYeYRAaVZYFHs+KXXZYRJJziqdu2dY5ZVIW4Neg==" saltValue="KmSdf1Fq32AnGlXx6PWC9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9" orientation="landscape" horizontalDpi="4294967295" verticalDpi="4294967295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K36"/>
  <sheetViews>
    <sheetView workbookViewId="0">
      <selection activeCell="D14" sqref="D14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2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Summary!E67</f>
        <v>63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IF(J27=Summary!B67,"","DOES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8WHSn5rllcG45o3MylrSpXH12vzI9DhjhrRpRhSV/Lv79lwYonrJsCsg+yT6w5m+sd9VxSi2AgXkPaR7cP8qDg==" saltValue="YUecWXbuq5di6QYi5fLoq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K36"/>
  <sheetViews>
    <sheetView workbookViewId="0">
      <selection activeCell="F13" sqref="F13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710937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Summary!E68</f>
        <v>64</v>
      </c>
      <c r="C3" s="82"/>
      <c r="D3" s="73" t="s">
        <v>183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IF(J27=Summary!B68,"","DOES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tRW9ui8FTUaqxDGkZws+9SeA8P4/YatTwHysE1EH7FlP12WfKsWGIyg2SGuzHjloZhC705h7xJJdcqhLsV5byQ==" saltValue="H6kseD45o0XeaJ2VrZPyh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K36"/>
  <sheetViews>
    <sheetView workbookViewId="0">
      <selection activeCell="D12" sqref="D12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2.57031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Summary!E69</f>
        <v>65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IF(J27=Summary!B69,"","DOES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9HafsiUawbiTZGx/4rj7lQ3eu82NMgWXNcYIA9H4iqS5rBMeXXhykqEIzvImbWv0BCvuU8XUs4XGhgwH5erqgg==" saltValue="/9ZdVhbvfwOD8FAPK07QM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K36"/>
  <sheetViews>
    <sheetView workbookViewId="0">
      <selection activeCell="D17" sqref="D17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8554687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Summary!E70</f>
        <v>66</v>
      </c>
      <c r="C3" s="82"/>
      <c r="D3" s="73" t="s">
        <v>184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IF(J27=Summary!B70,"","DOES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9/KjremAodK5CKxWjNj9v3/P/1BCdoOzjR0C9jyzWnPVi/1UDQZWDZMCAVwhGkLL978MDvg2SICxQC7WzwlMRA==" saltValue="DcGLNmfI38PSINjeNl5sS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K36"/>
  <sheetViews>
    <sheetView workbookViewId="0">
      <selection activeCell="D13" sqref="D13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57031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Summary!E71</f>
        <v>67</v>
      </c>
      <c r="C3" s="82"/>
      <c r="D3" s="73"/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IF(J27=Summary!B71,"","DOES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yPjzwo8NrKDp3MgJOlh1jee8CjODD+FqPSsllEN4pCWeE769i4XaJKcYuwPbNcwNbWbR/lHtPZE5f8L888zhSw==" saltValue="JwlMfo+Q8FtsTtqgrEHQC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6"/>
  <sheetViews>
    <sheetView workbookViewId="0">
      <selection activeCell="J7" sqref="J7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28515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Summary!E10</f>
        <v>6</v>
      </c>
      <c r="C3" s="82"/>
      <c r="D3" s="73" t="s">
        <v>54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 t="s">
        <v>55</v>
      </c>
      <c r="B7" s="31" t="s">
        <v>56</v>
      </c>
      <c r="C7" s="31"/>
      <c r="D7" s="31" t="s">
        <v>57</v>
      </c>
      <c r="E7" s="32" t="s">
        <v>31</v>
      </c>
      <c r="F7" s="32">
        <v>2780</v>
      </c>
      <c r="G7" s="32" t="s">
        <v>28</v>
      </c>
      <c r="H7" s="33">
        <v>0.66</v>
      </c>
      <c r="I7" s="33">
        <v>0.13</v>
      </c>
      <c r="J7" s="11">
        <f>SUM(H7:I7)</f>
        <v>0.79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0.66</v>
      </c>
      <c r="I27" s="13">
        <f>SUM(I7:I26)</f>
        <v>0.13</v>
      </c>
      <c r="J27" s="13">
        <f>SUM(J7:J26)</f>
        <v>0.79</v>
      </c>
      <c r="K27" s="14">
        <f>SUM(K7:K26)</f>
        <v>0</v>
      </c>
    </row>
    <row r="28" spans="1:11" ht="36" x14ac:dyDescent="0.25">
      <c r="J28" s="15" t="str">
        <f>IF(J27=Summary!B10,"","DOES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algorithmName="SHA-512" hashValue="H4vL2qJbhpfSYeKuvyBJYOf+tzrNELiKgOxo6JfzHLCTmX2HUEwtICZK+YkjyipkS99QSFPlmHRIuGBBVwDRKg==" saltValue="XdyzFp4rv7Cp5hpsB8qO1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6"/>
  <sheetViews>
    <sheetView workbookViewId="0">
      <selection activeCell="D9" sqref="D9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1.285156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Summary!E11</f>
        <v>7</v>
      </c>
      <c r="C3" s="82"/>
      <c r="D3" s="73" t="s">
        <v>58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/>
      <c r="B7" s="31"/>
      <c r="C7" s="31"/>
      <c r="D7" s="31"/>
      <c r="E7" s="32"/>
      <c r="F7" s="32"/>
      <c r="G7" s="32"/>
      <c r="H7" s="33"/>
      <c r="I7" s="33"/>
      <c r="J7" s="11">
        <f>SUM(H7:I7)</f>
        <v>0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ht="14.25" customHeight="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0</v>
      </c>
      <c r="I27" s="13">
        <f>SUM(I7:I26)</f>
        <v>0</v>
      </c>
      <c r="J27" s="13">
        <f>SUM(J7:J26)</f>
        <v>0</v>
      </c>
      <c r="K27" s="14">
        <f>SUM(K7:K26)</f>
        <v>0</v>
      </c>
    </row>
    <row r="28" spans="1:11" ht="36" x14ac:dyDescent="0.25">
      <c r="J28" s="15" t="str">
        <f>IF(J27=Summary!B11,"","DOES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40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40</v>
      </c>
      <c r="C36" s="85"/>
      <c r="D36" s="86"/>
      <c r="E36" s="26"/>
      <c r="F36" s="26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style="2" bestFit="1" customWidth="1"/>
    <col min="2" max="2" width="17.7109375" style="2" customWidth="1"/>
    <col min="3" max="3" width="17.7109375" style="2" bestFit="1" customWidth="1"/>
    <col min="4" max="4" width="27.140625" style="2" customWidth="1"/>
    <col min="5" max="5" width="9.5703125" style="2" customWidth="1"/>
    <col min="6" max="6" width="10.28515625" style="2" customWidth="1"/>
    <col min="7" max="7" width="10.5703125" style="2" customWidth="1"/>
    <col min="8" max="10" width="9.140625" style="2"/>
    <col min="11" max="11" width="14.28515625" style="2" customWidth="1"/>
    <col min="12" max="16384" width="9.140625" style="2"/>
  </cols>
  <sheetData>
    <row r="1" spans="1:11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3" t="s">
        <v>8</v>
      </c>
      <c r="B3" s="81">
        <f>Summary!E12</f>
        <v>8</v>
      </c>
      <c r="C3" s="82"/>
      <c r="D3" s="73" t="s">
        <v>59</v>
      </c>
      <c r="E3" s="3" t="s">
        <v>10</v>
      </c>
      <c r="F3" s="4"/>
      <c r="G3" s="42">
        <f>Summary!B1</f>
        <v>43376</v>
      </c>
      <c r="H3" s="4"/>
      <c r="I3" s="4"/>
      <c r="J3" s="4"/>
      <c r="K3" s="5"/>
    </row>
    <row r="4" spans="1:11" ht="15.75" thickBot="1" x14ac:dyDescent="0.3"/>
    <row r="5" spans="1:11" ht="15.75" thickBot="1" x14ac:dyDescent="0.3">
      <c r="A5" s="6" t="s">
        <v>11</v>
      </c>
      <c r="B5" s="74" t="s">
        <v>12</v>
      </c>
      <c r="C5" s="74" t="s">
        <v>13</v>
      </c>
      <c r="D5" s="74" t="s">
        <v>14</v>
      </c>
      <c r="E5" s="92" t="s">
        <v>15</v>
      </c>
      <c r="F5" s="92"/>
      <c r="G5" s="92"/>
      <c r="H5" s="92" t="s">
        <v>16</v>
      </c>
      <c r="I5" s="92"/>
      <c r="J5" s="92"/>
      <c r="K5" s="93"/>
    </row>
    <row r="6" spans="1:11" ht="30.75" thickBot="1" x14ac:dyDescent="0.3">
      <c r="A6" s="7"/>
      <c r="B6" s="8"/>
      <c r="C6" s="8"/>
      <c r="D6" s="8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</row>
    <row r="7" spans="1:11" x14ac:dyDescent="0.25">
      <c r="A7" s="30">
        <v>43370</v>
      </c>
      <c r="B7" s="31" t="s">
        <v>185</v>
      </c>
      <c r="C7" s="31" t="s">
        <v>186</v>
      </c>
      <c r="D7" s="31" t="s">
        <v>187</v>
      </c>
      <c r="E7" s="32" t="s">
        <v>188</v>
      </c>
      <c r="F7" s="46" t="s">
        <v>27</v>
      </c>
      <c r="G7" s="32" t="s">
        <v>217</v>
      </c>
      <c r="H7" s="33">
        <v>91.62</v>
      </c>
      <c r="I7" s="33">
        <v>18.32</v>
      </c>
      <c r="J7" s="11">
        <f>SUM(H7:I7)</f>
        <v>109.94</v>
      </c>
      <c r="K7" s="33"/>
    </row>
    <row r="8" spans="1:11" x14ac:dyDescent="0.25">
      <c r="A8" s="34"/>
      <c r="B8" s="35"/>
      <c r="C8" s="35"/>
      <c r="D8" s="35"/>
      <c r="E8" s="34"/>
      <c r="F8" s="34"/>
      <c r="G8" s="34"/>
      <c r="H8" s="36"/>
      <c r="I8" s="36"/>
      <c r="J8" s="11">
        <f t="shared" ref="J8:J26" si="0">SUM(H8:I8)</f>
        <v>0</v>
      </c>
      <c r="K8" s="36"/>
    </row>
    <row r="9" spans="1:11" x14ac:dyDescent="0.25">
      <c r="A9" s="34"/>
      <c r="B9" s="35"/>
      <c r="C9" s="35"/>
      <c r="D9" s="35"/>
      <c r="E9" s="34"/>
      <c r="F9" s="34"/>
      <c r="G9" s="34"/>
      <c r="H9" s="36"/>
      <c r="I9" s="36"/>
      <c r="J9" s="11">
        <f t="shared" si="0"/>
        <v>0</v>
      </c>
      <c r="K9" s="36"/>
    </row>
    <row r="10" spans="1:11" x14ac:dyDescent="0.25">
      <c r="A10" s="34"/>
      <c r="B10" s="35"/>
      <c r="C10" s="35"/>
      <c r="D10" s="35"/>
      <c r="E10" s="34"/>
      <c r="F10" s="34"/>
      <c r="G10" s="34"/>
      <c r="H10" s="36"/>
      <c r="I10" s="36"/>
      <c r="J10" s="11">
        <f t="shared" si="0"/>
        <v>0</v>
      </c>
      <c r="K10" s="36"/>
    </row>
    <row r="11" spans="1:11" x14ac:dyDescent="0.25">
      <c r="A11" s="34"/>
      <c r="B11" s="35"/>
      <c r="C11" s="35"/>
      <c r="D11" s="35"/>
      <c r="E11" s="34"/>
      <c r="F11" s="34"/>
      <c r="G11" s="34"/>
      <c r="H11" s="36"/>
      <c r="I11" s="36"/>
      <c r="J11" s="11">
        <f t="shared" si="0"/>
        <v>0</v>
      </c>
      <c r="K11" s="36"/>
    </row>
    <row r="12" spans="1:11" x14ac:dyDescent="0.25">
      <c r="A12" s="34"/>
      <c r="B12" s="35"/>
      <c r="C12" s="35"/>
      <c r="D12" s="35"/>
      <c r="E12" s="34"/>
      <c r="F12" s="34"/>
      <c r="G12" s="34"/>
      <c r="H12" s="36"/>
      <c r="I12" s="36"/>
      <c r="J12" s="11">
        <f t="shared" si="0"/>
        <v>0</v>
      </c>
      <c r="K12" s="36"/>
    </row>
    <row r="13" spans="1:11" x14ac:dyDescent="0.25">
      <c r="A13" s="34"/>
      <c r="B13" s="35"/>
      <c r="C13" s="35"/>
      <c r="D13" s="35"/>
      <c r="E13" s="34"/>
      <c r="F13" s="34"/>
      <c r="G13" s="34"/>
      <c r="H13" s="36"/>
      <c r="I13" s="36"/>
      <c r="J13" s="11">
        <f t="shared" si="0"/>
        <v>0</v>
      </c>
      <c r="K13" s="36"/>
    </row>
    <row r="14" spans="1:11" x14ac:dyDescent="0.25">
      <c r="A14" s="34"/>
      <c r="B14" s="35"/>
      <c r="C14" s="35"/>
      <c r="D14" s="35"/>
      <c r="E14" s="34"/>
      <c r="F14" s="34"/>
      <c r="G14" s="34"/>
      <c r="H14" s="36"/>
      <c r="I14" s="36"/>
      <c r="J14" s="11">
        <f t="shared" si="0"/>
        <v>0</v>
      </c>
      <c r="K14" s="36"/>
    </row>
    <row r="15" spans="1:11" x14ac:dyDescent="0.25">
      <c r="A15" s="34"/>
      <c r="B15" s="35"/>
      <c r="C15" s="35"/>
      <c r="D15" s="35"/>
      <c r="E15" s="34"/>
      <c r="F15" s="34"/>
      <c r="G15" s="34"/>
      <c r="H15" s="36"/>
      <c r="I15" s="36"/>
      <c r="J15" s="11">
        <f t="shared" si="0"/>
        <v>0</v>
      </c>
      <c r="K15" s="36"/>
    </row>
    <row r="16" spans="1:11" x14ac:dyDescent="0.25">
      <c r="A16" s="34"/>
      <c r="B16" s="35"/>
      <c r="C16" s="35"/>
      <c r="D16" s="35"/>
      <c r="E16" s="34"/>
      <c r="F16" s="34"/>
      <c r="G16" s="34"/>
      <c r="H16" s="36"/>
      <c r="I16" s="36"/>
      <c r="J16" s="11">
        <f t="shared" si="0"/>
        <v>0</v>
      </c>
      <c r="K16" s="36"/>
    </row>
    <row r="17" spans="1:11" x14ac:dyDescent="0.25">
      <c r="A17" s="34"/>
      <c r="B17" s="35"/>
      <c r="C17" s="35"/>
      <c r="D17" s="35"/>
      <c r="E17" s="34"/>
      <c r="F17" s="34"/>
      <c r="G17" s="34"/>
      <c r="H17" s="36"/>
      <c r="I17" s="36"/>
      <c r="J17" s="11">
        <f t="shared" si="0"/>
        <v>0</v>
      </c>
      <c r="K17" s="36"/>
    </row>
    <row r="18" spans="1:11" x14ac:dyDescent="0.25">
      <c r="A18" s="34"/>
      <c r="B18" s="35"/>
      <c r="C18" s="35"/>
      <c r="D18" s="35"/>
      <c r="E18" s="34"/>
      <c r="F18" s="34"/>
      <c r="G18" s="34"/>
      <c r="H18" s="36"/>
      <c r="I18" s="36"/>
      <c r="J18" s="11">
        <f t="shared" si="0"/>
        <v>0</v>
      </c>
      <c r="K18" s="36"/>
    </row>
    <row r="19" spans="1:11" x14ac:dyDescent="0.25">
      <c r="A19" s="34"/>
      <c r="B19" s="35"/>
      <c r="C19" s="35"/>
      <c r="D19" s="35"/>
      <c r="E19" s="34"/>
      <c r="F19" s="34"/>
      <c r="G19" s="34"/>
      <c r="H19" s="36"/>
      <c r="I19" s="36"/>
      <c r="J19" s="11">
        <f t="shared" si="0"/>
        <v>0</v>
      </c>
      <c r="K19" s="36"/>
    </row>
    <row r="20" spans="1:11" x14ac:dyDescent="0.25">
      <c r="A20" s="34"/>
      <c r="B20" s="35"/>
      <c r="C20" s="35"/>
      <c r="D20" s="35"/>
      <c r="E20" s="34"/>
      <c r="F20" s="34"/>
      <c r="G20" s="34"/>
      <c r="H20" s="36"/>
      <c r="I20" s="36"/>
      <c r="J20" s="11">
        <f t="shared" si="0"/>
        <v>0</v>
      </c>
      <c r="K20" s="36"/>
    </row>
    <row r="21" spans="1:11" x14ac:dyDescent="0.25">
      <c r="A21" s="34"/>
      <c r="B21" s="35"/>
      <c r="C21" s="35"/>
      <c r="D21" s="35"/>
      <c r="E21" s="34"/>
      <c r="F21" s="34"/>
      <c r="G21" s="34"/>
      <c r="H21" s="36"/>
      <c r="I21" s="36"/>
      <c r="J21" s="11">
        <f t="shared" si="0"/>
        <v>0</v>
      </c>
      <c r="K21" s="36"/>
    </row>
    <row r="22" spans="1:11" x14ac:dyDescent="0.25">
      <c r="A22" s="34"/>
      <c r="B22" s="35"/>
      <c r="C22" s="35"/>
      <c r="D22" s="35"/>
      <c r="E22" s="34"/>
      <c r="F22" s="34"/>
      <c r="G22" s="34"/>
      <c r="H22" s="36"/>
      <c r="I22" s="36"/>
      <c r="J22" s="11">
        <f t="shared" si="0"/>
        <v>0</v>
      </c>
      <c r="K22" s="36"/>
    </row>
    <row r="23" spans="1:11" x14ac:dyDescent="0.25">
      <c r="A23" s="34"/>
      <c r="B23" s="35"/>
      <c r="C23" s="35"/>
      <c r="D23" s="35"/>
      <c r="E23" s="34"/>
      <c r="F23" s="34"/>
      <c r="G23" s="34"/>
      <c r="H23" s="36"/>
      <c r="I23" s="36"/>
      <c r="J23" s="11">
        <f t="shared" si="0"/>
        <v>0</v>
      </c>
      <c r="K23" s="36"/>
    </row>
    <row r="24" spans="1:11" x14ac:dyDescent="0.25">
      <c r="A24" s="34"/>
      <c r="B24" s="35"/>
      <c r="C24" s="35"/>
      <c r="D24" s="35"/>
      <c r="E24" s="34"/>
      <c r="F24" s="34"/>
      <c r="G24" s="34"/>
      <c r="H24" s="36"/>
      <c r="I24" s="36"/>
      <c r="J24" s="11">
        <f t="shared" si="0"/>
        <v>0</v>
      </c>
      <c r="K24" s="36"/>
    </row>
    <row r="25" spans="1:11" x14ac:dyDescent="0.25">
      <c r="A25" s="34"/>
      <c r="B25" s="35"/>
      <c r="C25" s="35"/>
      <c r="D25" s="35"/>
      <c r="E25" s="34"/>
      <c r="F25" s="34"/>
      <c r="G25" s="34"/>
      <c r="H25" s="36"/>
      <c r="I25" s="36"/>
      <c r="J25" s="11">
        <f t="shared" si="0"/>
        <v>0</v>
      </c>
      <c r="K25" s="36"/>
    </row>
    <row r="26" spans="1:11" ht="15.75" thickBot="1" x14ac:dyDescent="0.3">
      <c r="A26" s="34"/>
      <c r="B26" s="35"/>
      <c r="C26" s="35"/>
      <c r="D26" s="35"/>
      <c r="E26" s="34"/>
      <c r="F26" s="34"/>
      <c r="G26" s="34"/>
      <c r="H26" s="36"/>
      <c r="I26" s="36"/>
      <c r="J26" s="11">
        <f t="shared" si="0"/>
        <v>0</v>
      </c>
      <c r="K26" s="36"/>
    </row>
    <row r="27" spans="1:11" ht="15.75" thickBot="1" x14ac:dyDescent="0.3">
      <c r="G27" s="12" t="s">
        <v>35</v>
      </c>
      <c r="H27" s="13">
        <f>SUM(H7:H26)</f>
        <v>91.62</v>
      </c>
      <c r="I27" s="13">
        <f>SUM(I7:I26)</f>
        <v>18.32</v>
      </c>
      <c r="J27" s="13">
        <f>SUM(J7:J26)</f>
        <v>109.94</v>
      </c>
      <c r="K27" s="14">
        <f>SUM(K7:K26)</f>
        <v>0</v>
      </c>
    </row>
    <row r="28" spans="1:11" ht="36" x14ac:dyDescent="0.25">
      <c r="J28" s="15" t="str">
        <f>IF(J27=Summary!B12,"","DOES NOT BALANCE")</f>
        <v/>
      </c>
    </row>
    <row r="29" spans="1:11" x14ac:dyDescent="0.25">
      <c r="A29" s="94" t="s">
        <v>36</v>
      </c>
      <c r="B29" s="94"/>
      <c r="C29" s="94"/>
      <c r="D29" s="94"/>
      <c r="E29" s="95">
        <f>Summary!B2</f>
        <v>43377</v>
      </c>
      <c r="F29" s="95"/>
    </row>
    <row r="31" spans="1:11" x14ac:dyDescent="0.25">
      <c r="A31" s="16" t="s">
        <v>37</v>
      </c>
      <c r="B31" s="17"/>
      <c r="C31" s="17"/>
      <c r="D31" s="18"/>
      <c r="E31" s="19"/>
      <c r="F31" s="19"/>
      <c r="G31" s="20"/>
      <c r="H31" s="20"/>
    </row>
    <row r="32" spans="1:11" ht="15" customHeight="1" x14ac:dyDescent="0.25">
      <c r="A32" s="89" t="s">
        <v>38</v>
      </c>
      <c r="B32" s="90"/>
      <c r="C32" s="90"/>
      <c r="D32" s="91"/>
      <c r="E32" s="21"/>
      <c r="F32" s="21"/>
      <c r="G32" s="20"/>
    </row>
    <row r="33" spans="1:11" x14ac:dyDescent="0.25">
      <c r="A33" s="89"/>
      <c r="B33" s="90"/>
      <c r="C33" s="90"/>
      <c r="D33" s="91"/>
      <c r="E33" s="21"/>
      <c r="F33" s="21"/>
      <c r="G33" s="22" t="s">
        <v>39</v>
      </c>
      <c r="H33" s="23"/>
      <c r="I33" s="23"/>
      <c r="J33" s="23"/>
      <c r="K33" s="24"/>
    </row>
    <row r="34" spans="1:11" x14ac:dyDescent="0.25">
      <c r="A34" s="89"/>
      <c r="B34" s="90"/>
      <c r="C34" s="90"/>
      <c r="D34" s="91"/>
      <c r="E34" s="21"/>
      <c r="F34" s="21"/>
      <c r="G34" s="25"/>
      <c r="H34" s="26"/>
      <c r="I34" s="26"/>
      <c r="J34" s="26"/>
      <c r="K34" s="27"/>
    </row>
    <row r="35" spans="1:11" ht="23.25" customHeight="1" x14ac:dyDescent="0.25">
      <c r="A35" s="28" t="s">
        <v>8</v>
      </c>
      <c r="B35" s="87" t="s">
        <v>189</v>
      </c>
      <c r="C35" s="87"/>
      <c r="D35" s="88"/>
      <c r="E35" s="19"/>
      <c r="F35" s="19"/>
      <c r="G35" s="29" t="s">
        <v>41</v>
      </c>
      <c r="H35" s="83" t="s">
        <v>42</v>
      </c>
      <c r="I35" s="83"/>
      <c r="J35" s="83"/>
      <c r="K35" s="84"/>
    </row>
    <row r="36" spans="1:11" ht="25.5" customHeight="1" x14ac:dyDescent="0.25">
      <c r="A36" s="29" t="s">
        <v>43</v>
      </c>
      <c r="B36" s="85" t="s">
        <v>190</v>
      </c>
      <c r="C36" s="85"/>
      <c r="D36" s="86"/>
      <c r="E36" s="26"/>
      <c r="F36" s="26"/>
    </row>
  </sheetData>
  <sheetProtection algorithmName="SHA-512" hashValue="E4eIsIftYi8d/Dts83EZcvrGKY2Ovw31kh3cZeaLx+ZTEj+fx3B3ZNq98KYvfhvs6FCp/Kfbb0IItPVJkEb1tA==" saltValue="9xiJecToiOU1mpB7g/keb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3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_x0020__x0028_metadata_x0029_ xmlns="8e33259a-02b4-4559-8093-dc086105d2f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E90D347D25464B95C2957843FB6B40" ma:contentTypeVersion="25" ma:contentTypeDescription="Create a new document." ma:contentTypeScope="" ma:versionID="23edd50e43a8d0adabeea91b6e043f5b">
  <xsd:schema xmlns:xsd="http://www.w3.org/2001/XMLSchema" xmlns:xs="http://www.w3.org/2001/XMLSchema" xmlns:p="http://schemas.microsoft.com/office/2006/metadata/properties" xmlns:ns2="8e33259a-02b4-4559-8093-dc086105d2f4" targetNamespace="http://schemas.microsoft.com/office/2006/metadata/properties" ma:root="true" ma:fieldsID="4fef7c91adc8a2bf27ac8343cdfdb291" ns2:_="">
    <xsd:import namespace="8e33259a-02b4-4559-8093-dc086105d2f4"/>
    <xsd:element name="properties">
      <xsd:complexType>
        <xsd:sequence>
          <xsd:element name="documentManagement">
            <xsd:complexType>
              <xsd:all>
                <xsd:element ref="ns2:Category_x0020__x0028_metadata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3259a-02b4-4559-8093-dc086105d2f4" elementFormDefault="qualified">
    <xsd:import namespace="http://schemas.microsoft.com/office/2006/documentManagement/types"/>
    <xsd:import namespace="http://schemas.microsoft.com/office/infopath/2007/PartnerControls"/>
    <xsd:element name="Category_x0020__x0028_metadata_x0029_" ma:index="8" nillable="true" ma:displayName="Category (metadata)" ma:hidden="true" ma:internalName="Category_x0020__x0028_metadata_x0029_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684C01-01E5-43EF-84C2-756AE530C2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FA25B7-468C-4A19-9155-AE9C9B5FAEC6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8e33259a-02b4-4559-8093-dc086105d2f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D58E654-272C-4468-919D-53236F4DF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33259a-02b4-4559-8093-dc086105d2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 OCTOBER 2018</dc:title>
  <dc:subject/>
  <dc:creator>Roger Burnham</dc:creator>
  <cp:keywords/>
  <dc:description/>
  <cp:lastModifiedBy>Roger Burnham</cp:lastModifiedBy>
  <cp:revision/>
  <cp:lastPrinted>2018-10-30T11:43:54Z</cp:lastPrinted>
  <dcterms:created xsi:type="dcterms:W3CDTF">2015-03-24T09:37:05Z</dcterms:created>
  <dcterms:modified xsi:type="dcterms:W3CDTF">2019-02-01T10:31:20Z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0x010100D0E90D347D25464B95C2957843FB6B40</vt:lpwstr>
  </property>
</Properties>
</file>