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November 2019\"/>
    </mc:Choice>
  </mc:AlternateContent>
  <workbookProtection workbookAlgorithmName="SHA-512" workbookHashValue="EL7XzOvHowTkWQLVYBesVDh9M0KGvLF+P0aOuFNUsXV28L/qXkm5KFZeJC3CfeOhycry4Rf/oTgB7d9gnTvHgQ==" workbookSaltValue="AKnj4cVfJ49wPquPtaxocw==" workbookSpinCount="100000" lockStructure="1"/>
  <bookViews>
    <workbookView xWindow="0" yWindow="0" windowWidth="20490" windowHeight="7095" activeTab="11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2" l="1"/>
  <c r="J9" i="62"/>
  <c r="J10" i="62"/>
  <c r="J11" i="62"/>
  <c r="J12" i="62"/>
  <c r="J13" i="62"/>
  <c r="J14" i="62"/>
  <c r="J15" i="62"/>
  <c r="J7" i="66"/>
  <c r="J8" i="66"/>
  <c r="J9" i="66"/>
  <c r="J10" i="66"/>
  <c r="J11" i="66"/>
  <c r="J12" i="66"/>
  <c r="J13" i="66"/>
  <c r="J14" i="66"/>
  <c r="J15" i="66"/>
  <c r="J25" i="15" l="1"/>
  <c r="J26" i="15"/>
  <c r="J27" i="15"/>
  <c r="J28" i="15"/>
  <c r="J29" i="15"/>
  <c r="J30" i="15"/>
  <c r="J31" i="15"/>
  <c r="J32" i="15"/>
  <c r="J33" i="15"/>
  <c r="J34" i="15"/>
  <c r="J35" i="15"/>
  <c r="J36" i="15"/>
  <c r="E29" i="31" l="1"/>
  <c r="E29" i="27"/>
  <c r="E29" i="7"/>
  <c r="D12" i="2" l="1"/>
  <c r="B74" i="2" l="1"/>
  <c r="J8" i="7" l="1"/>
  <c r="J7" i="7"/>
  <c r="B3" i="72" l="1"/>
  <c r="B3" i="71"/>
  <c r="B3" i="70"/>
  <c r="B3" i="69"/>
  <c r="B3" i="68"/>
  <c r="B3" i="67"/>
  <c r="B3" i="66"/>
  <c r="B3" i="65"/>
  <c r="B3" i="64"/>
  <c r="B3" i="63"/>
  <c r="B3" i="62"/>
  <c r="B3" i="61"/>
  <c r="B3" i="60"/>
  <c r="B3" i="59"/>
  <c r="B3" i="58"/>
  <c r="B3" i="57"/>
  <c r="B3" i="56"/>
  <c r="B3" i="54"/>
  <c r="B3" i="53"/>
  <c r="B3" i="52"/>
  <c r="B3" i="51"/>
  <c r="B3" i="50"/>
  <c r="B3" i="49"/>
  <c r="B3" i="48"/>
  <c r="B3" i="47"/>
  <c r="B3" i="46"/>
  <c r="B3" i="45"/>
  <c r="B3" i="44"/>
  <c r="B3" i="43"/>
  <c r="B3" i="42"/>
  <c r="B3" i="41"/>
  <c r="B3" i="40"/>
  <c r="B3" i="39"/>
  <c r="B3" i="38"/>
  <c r="B3" i="37" l="1"/>
  <c r="B3" i="36"/>
  <c r="B3" i="35"/>
  <c r="B3" i="34"/>
  <c r="B3" i="33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8"/>
  <c r="B3" i="9"/>
  <c r="B3" i="10"/>
  <c r="B3" i="11"/>
  <c r="B3" i="12"/>
  <c r="B3" i="13"/>
  <c r="B3" i="7"/>
  <c r="B3" i="6"/>
  <c r="B3" i="1"/>
  <c r="D70" i="2" l="1"/>
  <c r="D69" i="2"/>
  <c r="D68" i="2"/>
  <c r="D67" i="2"/>
  <c r="D66" i="2"/>
  <c r="D65" i="2"/>
  <c r="D63" i="2"/>
  <c r="D60" i="2"/>
  <c r="D57" i="2"/>
  <c r="D56" i="2"/>
  <c r="D53" i="2"/>
  <c r="D50" i="2"/>
  <c r="D46" i="2"/>
  <c r="D43" i="2"/>
  <c r="D42" i="2"/>
  <c r="D41" i="2"/>
  <c r="D40" i="2"/>
  <c r="D37" i="2"/>
  <c r="D36" i="2"/>
  <c r="D35" i="2"/>
  <c r="D34" i="2"/>
  <c r="D31" i="2"/>
  <c r="D30" i="2"/>
  <c r="D29" i="2"/>
  <c r="D28" i="2"/>
  <c r="D27" i="2"/>
  <c r="D26" i="2"/>
  <c r="D25" i="2"/>
  <c r="D24" i="2"/>
  <c r="D22" i="2"/>
  <c r="D21" i="2"/>
  <c r="D19" i="2"/>
  <c r="D18" i="2"/>
  <c r="D17" i="2"/>
  <c r="D11" i="2"/>
  <c r="D9" i="2"/>
  <c r="D8" i="2"/>
  <c r="E29" i="72" l="1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G3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G3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G3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27" i="56" s="1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27" i="51" s="1"/>
  <c r="G3" i="5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G3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G3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29" i="44"/>
  <c r="K27" i="44"/>
  <c r="I27" i="44"/>
  <c r="H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27" i="43" s="1"/>
  <c r="J28" i="43" s="1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7" i="35" s="1"/>
  <c r="J28" i="35" s="1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27" i="30" s="1"/>
  <c r="J28" i="30" s="1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G3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27" i="25" s="1"/>
  <c r="J28" i="25" s="1"/>
  <c r="G3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29" i="23"/>
  <c r="K27" i="23"/>
  <c r="I27" i="23"/>
  <c r="H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G3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 s="1"/>
  <c r="J28" i="21" s="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G3" i="18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27" i="17" s="1"/>
  <c r="J28" i="17" s="1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G3" i="16"/>
  <c r="E41" i="15"/>
  <c r="K39" i="15"/>
  <c r="I39" i="15"/>
  <c r="H39" i="15"/>
  <c r="J38" i="15"/>
  <c r="J37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G3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G3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3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G3" i="12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G3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3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G3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G3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29" i="6"/>
  <c r="K27" i="6"/>
  <c r="I27" i="6"/>
  <c r="H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G3" i="6"/>
  <c r="J27" i="60" l="1"/>
  <c r="J28" i="51"/>
  <c r="D51" i="2"/>
  <c r="J28" i="56"/>
  <c r="D55" i="2"/>
  <c r="J28" i="60"/>
  <c r="D59" i="2"/>
  <c r="J27" i="11"/>
  <c r="J27" i="22"/>
  <c r="J28" i="22" s="1"/>
  <c r="J27" i="32"/>
  <c r="J27" i="36"/>
  <c r="J28" i="36" s="1"/>
  <c r="J27" i="48"/>
  <c r="J27" i="52"/>
  <c r="J27" i="57"/>
  <c r="J28" i="57" s="1"/>
  <c r="J27" i="61"/>
  <c r="J28" i="61" s="1"/>
  <c r="J27" i="65"/>
  <c r="J28" i="65" s="1"/>
  <c r="J39" i="15"/>
  <c r="J27" i="19"/>
  <c r="J28" i="19" s="1"/>
  <c r="J27" i="23"/>
  <c r="J27" i="27"/>
  <c r="J28" i="27" s="1"/>
  <c r="J27" i="33"/>
  <c r="J27" i="37"/>
  <c r="J28" i="37" s="1"/>
  <c r="J27" i="45"/>
  <c r="J28" i="45" s="1"/>
  <c r="J27" i="49"/>
  <c r="J27" i="62"/>
  <c r="J27" i="18"/>
  <c r="J28" i="18" s="1"/>
  <c r="J27" i="26"/>
  <c r="J28" i="26" s="1"/>
  <c r="J27" i="44"/>
  <c r="J27" i="16"/>
  <c r="J27" i="20"/>
  <c r="J27" i="38"/>
  <c r="J27" i="42"/>
  <c r="J28" i="42" s="1"/>
  <c r="J27" i="50"/>
  <c r="J28" i="50" s="1"/>
  <c r="J27" i="54"/>
  <c r="J27" i="59"/>
  <c r="J27" i="63"/>
  <c r="J27" i="47"/>
  <c r="D64" i="2"/>
  <c r="J28" i="63"/>
  <c r="D62" i="2"/>
  <c r="D45" i="2"/>
  <c r="J27" i="13"/>
  <c r="J28" i="13" s="1"/>
  <c r="J27" i="14"/>
  <c r="J27" i="24"/>
  <c r="J28" i="24" s="1"/>
  <c r="J27" i="28"/>
  <c r="J28" i="28" s="1"/>
  <c r="J27" i="29"/>
  <c r="J28" i="29" s="1"/>
  <c r="J27" i="31"/>
  <c r="J28" i="31" s="1"/>
  <c r="J27" i="34"/>
  <c r="J28" i="34" s="1"/>
  <c r="J27" i="39"/>
  <c r="J27" i="40"/>
  <c r="J28" i="40" s="1"/>
  <c r="J27" i="46"/>
  <c r="J28" i="46" s="1"/>
  <c r="J27" i="53"/>
  <c r="J28" i="53" s="1"/>
  <c r="J27" i="64"/>
  <c r="J28" i="64" s="1"/>
  <c r="J27" i="6"/>
  <c r="J27" i="7"/>
  <c r="J27" i="8"/>
  <c r="J27" i="10"/>
  <c r="J28" i="10" s="1"/>
  <c r="J27" i="12"/>
  <c r="J28" i="12" s="1"/>
  <c r="J27" i="41"/>
  <c r="J28" i="41" s="1"/>
  <c r="J27" i="58"/>
  <c r="J28" i="58" s="1"/>
  <c r="J27" i="66"/>
  <c r="J28" i="66" s="1"/>
  <c r="J27" i="67"/>
  <c r="J28" i="67" s="1"/>
  <c r="J27" i="68"/>
  <c r="J28" i="68" s="1"/>
  <c r="J27" i="69"/>
  <c r="J28" i="69" s="1"/>
  <c r="J27" i="70"/>
  <c r="J28" i="70" s="1"/>
  <c r="J27" i="71"/>
  <c r="J28" i="71" s="1"/>
  <c r="J27" i="72"/>
  <c r="J27" i="9"/>
  <c r="E29" i="1"/>
  <c r="G3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J28" i="72" l="1"/>
  <c r="D71" i="2"/>
  <c r="J28" i="8"/>
  <c r="D13" i="2"/>
  <c r="J28" i="6"/>
  <c r="D6" i="2"/>
  <c r="J28" i="39"/>
  <c r="D39" i="2"/>
  <c r="J28" i="14"/>
  <c r="D14" i="2"/>
  <c r="J28" i="47"/>
  <c r="D47" i="2"/>
  <c r="J28" i="59"/>
  <c r="D58" i="2"/>
  <c r="J28" i="54"/>
  <c r="D54" i="2"/>
  <c r="J28" i="38"/>
  <c r="D38" i="2"/>
  <c r="J28" i="20"/>
  <c r="D20" i="2"/>
  <c r="J28" i="16"/>
  <c r="D16" i="2"/>
  <c r="J28" i="44"/>
  <c r="D44" i="2"/>
  <c r="J28" i="62"/>
  <c r="D61" i="2"/>
  <c r="J28" i="49"/>
  <c r="D49" i="2"/>
  <c r="J28" i="33"/>
  <c r="D33" i="2"/>
  <c r="J28" i="23"/>
  <c r="D23" i="2"/>
  <c r="J40" i="15"/>
  <c r="D15" i="2"/>
  <c r="J28" i="52"/>
  <c r="D52" i="2"/>
  <c r="J28" i="48"/>
  <c r="D48" i="2"/>
  <c r="J28" i="32"/>
  <c r="D32" i="2"/>
  <c r="J28" i="11"/>
  <c r="D10" i="2"/>
  <c r="J28" i="7"/>
  <c r="D7" i="2"/>
  <c r="J28" i="9"/>
  <c r="K27" i="1"/>
  <c r="J27" i="1"/>
  <c r="I27" i="1"/>
  <c r="H27" i="1"/>
  <c r="J28" i="1" l="1"/>
  <c r="D5" i="2"/>
</calcChain>
</file>

<file path=xl/sharedStrings.xml><?xml version="1.0" encoding="utf-8"?>
<sst xmlns="http://schemas.openxmlformats.org/spreadsheetml/2006/main" count="2551" uniqueCount="306">
  <si>
    <t>Period Ending</t>
  </si>
  <si>
    <t>Statement Dated</t>
  </si>
  <si>
    <t>Name</t>
  </si>
  <si>
    <t>Amount</t>
  </si>
  <si>
    <t>Go To</t>
  </si>
  <si>
    <t>Completed</t>
  </si>
  <si>
    <t>Sheet ref</t>
  </si>
  <si>
    <t>Transaction Log</t>
  </si>
  <si>
    <t>VISA CARD TRANSACTION LOG</t>
  </si>
  <si>
    <t>Name:</t>
  </si>
  <si>
    <t>ZBRO002</t>
  </si>
  <si>
    <t>Period end: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</si>
  <si>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</si>
  <si>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</si>
  <si>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</si>
  <si>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</si>
  <si>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</si>
  <si>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</si>
  <si>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</si>
  <si>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</si>
  <si>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</si>
  <si>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</si>
  <si>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</si>
  <si>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</si>
  <si>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</si>
  <si>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KING WILLIAM HOUSE APCOA</t>
  </si>
  <si>
    <t>CAR PARKING FOR ACCA</t>
  </si>
  <si>
    <t>R4620</t>
  </si>
  <si>
    <t>MA05</t>
  </si>
  <si>
    <t>15/11/2019</t>
  </si>
  <si>
    <t>27/11/2019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</si>
  <si>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</si>
  <si>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</si>
  <si>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</si>
  <si>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</si>
  <si>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</si>
  <si>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</si>
  <si>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</si>
  <si>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</si>
  <si>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</si>
  <si>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</si>
  <si>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14/11/19</t>
  </si>
  <si>
    <t>Asda</t>
  </si>
  <si>
    <t>Supermarket</t>
  </si>
  <si>
    <t>Fireground Feeding -Flooding</t>
  </si>
  <si>
    <t>R4800</t>
  </si>
  <si>
    <t>FF01</t>
  </si>
  <si>
    <t>Scalinis</t>
  </si>
  <si>
    <t>Food Outlet</t>
  </si>
  <si>
    <t xml:space="preserve">Dominos </t>
  </si>
  <si>
    <t>ZKAM001</t>
  </si>
  <si>
    <t>ZKEL001</t>
  </si>
  <si>
    <t>ZBRI001</t>
  </si>
  <si>
    <t>ZBLA001</t>
  </si>
  <si>
    <t>04.11.19</t>
  </si>
  <si>
    <t>Apple.com</t>
  </si>
  <si>
    <t>Icloud storage</t>
  </si>
  <si>
    <t>R4100</t>
  </si>
  <si>
    <t>05.11.19</t>
  </si>
  <si>
    <t>APCOA</t>
  </si>
  <si>
    <t>Car Parking at Brough</t>
  </si>
  <si>
    <t>Pumpkin, York</t>
  </si>
  <si>
    <t>Refreshments</t>
  </si>
  <si>
    <t>R4030</t>
  </si>
  <si>
    <t>Central Taxis</t>
  </si>
  <si>
    <t>Taxi to meeting</t>
  </si>
  <si>
    <t>13.11.19</t>
  </si>
  <si>
    <t>LUL Ticket Machine</t>
  </si>
  <si>
    <t>Underground Ticket</t>
  </si>
  <si>
    <t>ZHAR004</t>
  </si>
  <si>
    <t>ZMEE001</t>
  </si>
  <si>
    <t>ZIVE001</t>
  </si>
  <si>
    <t>Paragon</t>
  </si>
  <si>
    <t>Domain Renewal</t>
  </si>
  <si>
    <t xml:space="preserve">TV License </t>
  </si>
  <si>
    <t>Renewal</t>
  </si>
  <si>
    <t>Homebase</t>
  </si>
  <si>
    <t>ICT Cable</t>
  </si>
  <si>
    <t>ZBRI002</t>
  </si>
  <si>
    <t>personal purchase - paid back</t>
  </si>
  <si>
    <t>B3020</t>
  </si>
  <si>
    <t>0000</t>
  </si>
  <si>
    <t>ZHIL001</t>
  </si>
  <si>
    <t>TESCO</t>
  </si>
  <si>
    <t>FUEL FOR INCIDENT</t>
  </si>
  <si>
    <t>SAINSBURYS</t>
  </si>
  <si>
    <t>FIRE GROUND FEEDING</t>
  </si>
  <si>
    <t>15/11/19</t>
  </si>
  <si>
    <t>COURSE FEEDING</t>
  </si>
  <si>
    <t>R3030</t>
  </si>
  <si>
    <t>MA01</t>
  </si>
  <si>
    <t>17/11/19</t>
  </si>
  <si>
    <t>21/11/19</t>
  </si>
  <si>
    <t>STORES STOCK</t>
  </si>
  <si>
    <t>25/11/19</t>
  </si>
  <si>
    <t>26/11/19</t>
  </si>
  <si>
    <t>30/11/19</t>
  </si>
  <si>
    <t>SHELL/SPAR SHOP</t>
  </si>
  <si>
    <t>STEVENSWOOD</t>
  </si>
  <si>
    <t>MFG WEST CAVE GARAGE</t>
  </si>
  <si>
    <t>ZJOH002</t>
  </si>
  <si>
    <t>ASDA</t>
  </si>
  <si>
    <t>Feeding for Silver Command</t>
  </si>
  <si>
    <t>FF1</t>
  </si>
  <si>
    <t>ZPUR001</t>
  </si>
  <si>
    <t>ZCOL002</t>
  </si>
  <si>
    <t>ZCHE001</t>
  </si>
  <si>
    <t>ZHUD001</t>
  </si>
  <si>
    <t>1ST NOV 19</t>
  </si>
  <si>
    <t>Scribes</t>
  </si>
  <si>
    <t>posters</t>
  </si>
  <si>
    <t>R1410</t>
  </si>
  <si>
    <t>7TH NOV 19</t>
  </si>
  <si>
    <t>Marks and Spencer</t>
  </si>
  <si>
    <t>Voucher for Peoples Panel</t>
  </si>
  <si>
    <t>14TH NOV 19</t>
  </si>
  <si>
    <t>Text Marketer</t>
  </si>
  <si>
    <t>Text Marketing Software</t>
  </si>
  <si>
    <t>Sainsburys</t>
  </si>
  <si>
    <t>recognition awards flowers</t>
  </si>
  <si>
    <t>R2705</t>
  </si>
  <si>
    <t>18th NOV 19</t>
  </si>
  <si>
    <t>Bloom and Wild</t>
  </si>
  <si>
    <t>18th Nov 19</t>
  </si>
  <si>
    <t>TechSmith</t>
  </si>
  <si>
    <t>Snag It Software</t>
  </si>
  <si>
    <t>20th NOV 19</t>
  </si>
  <si>
    <t>22nd NOV 19</t>
  </si>
  <si>
    <t>Country Park Inn</t>
  </si>
  <si>
    <t>recognition awards drinks</t>
  </si>
  <si>
    <t>29th NOV 19</t>
  </si>
  <si>
    <t>Wufoo</t>
  </si>
  <si>
    <t>Wufoo Software Subscription</t>
  </si>
  <si>
    <t>ZIRI001</t>
  </si>
  <si>
    <t>ZBAR001</t>
  </si>
  <si>
    <t>ZSHA001</t>
  </si>
  <si>
    <t>ASDA PETROL</t>
  </si>
  <si>
    <t>FUEL ISSUE FLOODING</t>
  </si>
  <si>
    <t>19/11/19</t>
  </si>
  <si>
    <t xml:space="preserve">ASDA </t>
  </si>
  <si>
    <t>22/11/19</t>
  </si>
  <si>
    <t>SAINSBURY</t>
  </si>
  <si>
    <t>23/11/19</t>
  </si>
  <si>
    <t>ZKIR001</t>
  </si>
  <si>
    <t>ZPIR001</t>
  </si>
  <si>
    <t>ZASK001</t>
  </si>
  <si>
    <t>ZTRU001</t>
  </si>
  <si>
    <t>ZSKI001</t>
  </si>
  <si>
    <t>Signsbypost</t>
  </si>
  <si>
    <t xml:space="preserve">International Mens Day Banner for front of station </t>
  </si>
  <si>
    <t>R0135</t>
  </si>
  <si>
    <t>CF01</t>
  </si>
  <si>
    <t>ZDEN001</t>
  </si>
  <si>
    <t>06.11.19</t>
  </si>
  <si>
    <t>Hotel Mercure</t>
  </si>
  <si>
    <t>8.11.19</t>
  </si>
  <si>
    <t>The Paperbox Ltd</t>
  </si>
  <si>
    <t>Stationery for Recruits Passing Out Parade and Dining In</t>
  </si>
  <si>
    <t>08.11.19</t>
  </si>
  <si>
    <t>Riverside Travel</t>
  </si>
  <si>
    <t>Taxi for Speaker for He4She Conference</t>
  </si>
  <si>
    <t>Handcrafted Card</t>
  </si>
  <si>
    <t>Imagine DIY</t>
  </si>
  <si>
    <t>26.11.19</t>
  </si>
  <si>
    <t>Firefighters Charity</t>
  </si>
  <si>
    <t>Retirement Gift for Dave Bottomley</t>
  </si>
  <si>
    <t>R4115</t>
  </si>
  <si>
    <t>ZWIL001</t>
  </si>
  <si>
    <t>ZPLU001</t>
  </si>
  <si>
    <t>ZSUT001</t>
  </si>
  <si>
    <t xml:space="preserve">East Coast </t>
  </si>
  <si>
    <t>R1600</t>
  </si>
  <si>
    <t>13/11/19</t>
  </si>
  <si>
    <t xml:space="preserve">Mi Permit </t>
  </si>
  <si>
    <t>Parking</t>
  </si>
  <si>
    <t>R0235</t>
  </si>
  <si>
    <t>MD02</t>
  </si>
  <si>
    <t>20/11/19</t>
  </si>
  <si>
    <t>Tesco</t>
  </si>
  <si>
    <t>Dominos</t>
  </si>
  <si>
    <t xml:space="preserve">East Coast / Staff recognition </t>
  </si>
  <si>
    <t>27/11/19</t>
  </si>
  <si>
    <t>love italian</t>
  </si>
  <si>
    <t>28/11/19</t>
  </si>
  <si>
    <t xml:space="preserve">30/11/19 </t>
  </si>
  <si>
    <t xml:space="preserve">Just Eat </t>
  </si>
  <si>
    <t>M SUTCLIFFE</t>
  </si>
  <si>
    <t>The Tile Works</t>
  </si>
  <si>
    <t>Hospitality</t>
  </si>
  <si>
    <t>r3200</t>
  </si>
  <si>
    <t>ma05</t>
  </si>
  <si>
    <t>LNER</t>
  </si>
  <si>
    <t>Subsistence</t>
  </si>
  <si>
    <t>r4620</t>
  </si>
  <si>
    <t>Leon, Kings Cross</t>
  </si>
  <si>
    <t>London Underground</t>
  </si>
  <si>
    <t>Underground ticket</t>
  </si>
  <si>
    <t>Ritazza, Euston</t>
  </si>
  <si>
    <t>ZHAR002</t>
  </si>
  <si>
    <t>PACK UPS FOR TRAINING</t>
  </si>
  <si>
    <t>FGF</t>
  </si>
  <si>
    <t>SHELL/SPAR</t>
  </si>
  <si>
    <t>SNAITH SERVICE STATION</t>
  </si>
  <si>
    <t>FRYING NEMO</t>
  </si>
  <si>
    <t>CO OP</t>
  </si>
  <si>
    <t>RONTEC</t>
  </si>
  <si>
    <t>18/11/19</t>
  </si>
  <si>
    <t>SEWELL</t>
  </si>
  <si>
    <t>LIDL</t>
  </si>
  <si>
    <t>ZMCK001</t>
  </si>
  <si>
    <t>Sainsbury's</t>
  </si>
  <si>
    <t>Retailer</t>
  </si>
  <si>
    <t>Control refressments/gift</t>
  </si>
  <si>
    <t>RO635</t>
  </si>
  <si>
    <t>Niall McKiniry</t>
  </si>
  <si>
    <t>ZTHA001</t>
  </si>
  <si>
    <t>ZHOL002</t>
  </si>
  <si>
    <t>19-11-19</t>
  </si>
  <si>
    <t xml:space="preserve">APCOA </t>
  </si>
  <si>
    <t>Parking fee for exam day</t>
  </si>
  <si>
    <t>ZCLU001</t>
  </si>
  <si>
    <t>IOSH</t>
  </si>
  <si>
    <t>H&amp;S Prof Body</t>
  </si>
  <si>
    <t>Course material</t>
  </si>
  <si>
    <t>R2500</t>
  </si>
  <si>
    <t>PClucas</t>
  </si>
  <si>
    <t>P Clucas</t>
  </si>
  <si>
    <t>ZALL001</t>
  </si>
  <si>
    <t>Bright Ideas Promotions</t>
  </si>
  <si>
    <t>Sample water bottles</t>
  </si>
  <si>
    <t>Mr Bamboo Cup Ltd</t>
  </si>
  <si>
    <t>Membership subscription</t>
  </si>
  <si>
    <t>Fireground feeding requested by control</t>
  </si>
  <si>
    <t>Mcdonalds</t>
  </si>
  <si>
    <t>Fireground feeding, incident no. 25065</t>
  </si>
  <si>
    <t xml:space="preserve">Membership subscription </t>
  </si>
  <si>
    <t>ZLEA002</t>
  </si>
  <si>
    <t>ZSHI001</t>
  </si>
  <si>
    <t>14.11.19</t>
  </si>
  <si>
    <t>Indian Brewery</t>
  </si>
  <si>
    <t>Refreshments in Birmingham</t>
  </si>
  <si>
    <t>NCP Limited</t>
  </si>
  <si>
    <t>Car Parking in Birmingham</t>
  </si>
  <si>
    <t>ZGIB001</t>
  </si>
  <si>
    <t>Rontec</t>
  </si>
  <si>
    <t xml:space="preserve">Service Station </t>
  </si>
  <si>
    <t xml:space="preserve">Fireground welfare </t>
  </si>
  <si>
    <t>Sewell</t>
  </si>
  <si>
    <t>ZBUR001</t>
  </si>
  <si>
    <t>ZWIL002</t>
  </si>
  <si>
    <t>Roadchef Services</t>
  </si>
  <si>
    <t>R2243</t>
  </si>
  <si>
    <t>ZRHO002</t>
  </si>
  <si>
    <t>28.11.19</t>
  </si>
  <si>
    <t>Car Park</t>
  </si>
  <si>
    <t>Rail Travel</t>
  </si>
  <si>
    <t>01-R1410</t>
  </si>
  <si>
    <t>ZHAR003</t>
  </si>
  <si>
    <t>ZHEA001</t>
  </si>
  <si>
    <t>ZDON001</t>
  </si>
  <si>
    <t>North Lincolnshire Council</t>
  </si>
  <si>
    <t>Exhibitions &amp; Publicity</t>
  </si>
  <si>
    <t>Ticket for North Lincs Community Awards Evening</t>
  </si>
  <si>
    <t>R0540</t>
  </si>
  <si>
    <t>Simon V. Donnachie GM 157</t>
  </si>
  <si>
    <t>ZHEL001</t>
  </si>
  <si>
    <t>FS Brigg</t>
  </si>
  <si>
    <t>Petrol Station</t>
  </si>
  <si>
    <t>Petrol for LPP's during a night of flooding</t>
  </si>
  <si>
    <t>R0640</t>
  </si>
  <si>
    <t>Aldi - Immingham</t>
  </si>
  <si>
    <t>Tea &amp; Coffe for Bronze Command during floods</t>
  </si>
  <si>
    <t>R0635</t>
  </si>
  <si>
    <t>MD06</t>
  </si>
  <si>
    <t>Steve Hellewell 460</t>
  </si>
  <si>
    <t>ZDUF001</t>
  </si>
  <si>
    <t>Hancocks</t>
  </si>
  <si>
    <t>BA  Training supplies</t>
  </si>
  <si>
    <t>R3020</t>
  </si>
  <si>
    <t>Trade point</t>
  </si>
  <si>
    <t xml:space="preserve">BA slush machine </t>
  </si>
  <si>
    <t xml:space="preserve">Pets at Home </t>
  </si>
  <si>
    <t xml:space="preserve">CFBT woodshavinngs </t>
  </si>
  <si>
    <t>R3055</t>
  </si>
  <si>
    <t>Ebay Vedlab</t>
  </si>
  <si>
    <t xml:space="preserve">Pavilion </t>
  </si>
  <si>
    <t>Incident Command books</t>
  </si>
  <si>
    <t>R3006</t>
  </si>
  <si>
    <t>mr Cool it</t>
  </si>
  <si>
    <t xml:space="preserve">POP sweets </t>
  </si>
  <si>
    <t>The curious catapillar</t>
  </si>
  <si>
    <t xml:space="preserve">POP sweet bags </t>
  </si>
  <si>
    <t>Ma01</t>
  </si>
  <si>
    <t>ZTOP001</t>
  </si>
  <si>
    <t>ZJOH001</t>
  </si>
  <si>
    <t>ZLAD001</t>
  </si>
  <si>
    <t>ZHAR001</t>
  </si>
  <si>
    <t>PIZZA EXPRESS</t>
  </si>
  <si>
    <t>WELFARE</t>
  </si>
  <si>
    <t>PREMIER INN</t>
  </si>
  <si>
    <t>ACCOMODATION</t>
  </si>
  <si>
    <t>TRANSPORT FOR LONDON</t>
  </si>
  <si>
    <t>TRAVEL</t>
  </si>
  <si>
    <t>HAMPTON BY HILTON</t>
  </si>
  <si>
    <t>PARKING</t>
  </si>
  <si>
    <t>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</si>
</sst>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1" xfId="0" quotePrefix="1" applyBorder="1" applyProtection="1">
      <protection locked="0"/>
    </xf>
    <xf numFmtId="15" fontId="0" fillId="0" borderId="1" xfId="0" applyNumberFormat="1" applyBorder="1" applyProtection="1">
      <protection locked="0"/>
    </xf>
    <xf numFmtId="0" fontId="0" fillId="3" borderId="0" xfId="0" applyFill="1" applyAlignment="1">
      <alignment horizont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5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4"/>
  <sheetViews>
    <sheetView topLeftCell="A4" workbookViewId="0">
      <selection activeCell="C13" sqref="C13"/>
    </sheetView>
  </sheetViews>
  <sheetFormatPr defaultRowHeight="15" x14ac:dyDescent="0.25"/>
  <cols>
    <col min="1" max="1" width="28.7109375" bestFit="1" customWidth="1"/>
    <col min="2" max="2" width="10.7109375" customWidth="1"/>
    <col min="3" max="3" width="16.28515625" style="1" customWidth="1"/>
    <col min="4" max="4" width="12.7109375" style="1" customWidth="1"/>
  </cols>
  <sheetData>
    <row r="1" spans="1:5" x14ac:dyDescent="0.25">
      <c r="A1" t="s">
        <v>0</v>
      </c>
      <c r="B1" s="41"/>
      <c r="C1" s="37"/>
      <c r="D1" s="56"/>
    </row>
    <row r="2" spans="1:5" x14ac:dyDescent="0.25">
      <c r="A2" t="s">
        <v>1</v>
      </c>
      <c r="B2" s="41"/>
      <c r="C2" s="37"/>
      <c r="D2" s="56"/>
    </row>
    <row r="4" spans="1:5" x14ac:dyDescent="0.25">
      <c r="A4" t="s">
        <v>2</v>
      </c>
      <c r="B4" s="56" t="s">
        <v>3</v>
      </c>
      <c r="C4" s="56" t="s">
        <v>4</v>
      </c>
      <c r="D4" s="56" t="s">
        <v>5</v>
      </c>
      <c r="E4" s="56" t="s">
        <v>6</v>
      </c>
    </row>
    <row r="5" spans="1:5" x14ac:dyDescent="0.25">
      <c r="B5" s="36">
        <v>36</v>
      </c>
      <c r="C5" s="34" t="s">
        <v>7</v>
      </c>
      <c r="D5" s="47" t="str">
        <f>IF($B5="","",IF(B5='1'!$J27,"Yes","No"))</f>
        <v>Yes</v>
      </c>
      <c r="E5">
        <v>1</v>
      </c>
    </row>
    <row r="6" spans="1:5" x14ac:dyDescent="0.25">
      <c r="B6" s="36">
        <v>191.48</v>
      </c>
      <c r="C6" s="34" t="s">
        <v>7</v>
      </c>
      <c r="D6" s="47" t="str">
        <f>IF($B6="","",IF(B6='2'!$J27,"Yes","No"))</f>
        <v>Yes</v>
      </c>
      <c r="E6">
        <v>2</v>
      </c>
    </row>
    <row r="7" spans="1:5" x14ac:dyDescent="0.25">
      <c r="B7" s="36"/>
      <c r="C7" s="34" t="s">
        <v>7</v>
      </c>
      <c r="D7" s="56" t="str">
        <f>IF($B7="","",IF(B7='3'!$J27,"Yes","No"))</f>
        <v/>
      </c>
      <c r="E7">
        <v>3</v>
      </c>
    </row>
    <row r="8" spans="1:5" x14ac:dyDescent="0.25">
      <c r="B8" s="36"/>
      <c r="C8" s="34" t="s">
        <v>7</v>
      </c>
      <c r="D8" s="56" t="str">
        <f>IF($B8="","",IF(B8='4'!$J27,"Yes","No"))</f>
        <v/>
      </c>
      <c r="E8">
        <v>4</v>
      </c>
    </row>
    <row r="9" spans="1:5" x14ac:dyDescent="0.25">
      <c r="B9" s="36"/>
      <c r="C9" s="34" t="s">
        <v>7</v>
      </c>
      <c r="D9" s="56" t="str">
        <f>IF($B9="","",IF(B9='5'!$J27,"Yes","No"))</f>
        <v/>
      </c>
      <c r="E9">
        <v>5</v>
      </c>
    </row>
    <row r="10" spans="1:5" x14ac:dyDescent="0.25">
      <c r="B10" s="36">
        <v>39.68</v>
      </c>
      <c r="C10" s="34" t="s">
        <v>7</v>
      </c>
      <c r="D10" s="56" t="str">
        <f>IF($B10="","",IF(B10='6'!$J27,"Yes","No"))</f>
        <v>Yes</v>
      </c>
      <c r="E10">
        <v>6</v>
      </c>
    </row>
    <row r="11" spans="1:5" x14ac:dyDescent="0.25">
      <c r="B11" s="36"/>
      <c r="C11" s="34" t="s">
        <v>7</v>
      </c>
      <c r="D11" s="56" t="str">
        <f>IF($B11="","",IF(B11='7'!$J27,"Yes","No"))</f>
        <v/>
      </c>
      <c r="E11">
        <v>7</v>
      </c>
    </row>
    <row r="12" spans="1:5" x14ac:dyDescent="0.25">
      <c r="B12" s="36"/>
      <c r="C12" s="34" t="s">
        <v>7</v>
      </c>
      <c r="D12" s="56" t="str">
        <f>IF($B12="","",IF(B12='8'!$J27,"Yes","No"))</f>
        <v/>
      </c>
      <c r="E12">
        <v>8</v>
      </c>
    </row>
    <row r="13" spans="1:5" x14ac:dyDescent="0.25">
      <c r="B13" s="36">
        <v>369.81</v>
      </c>
      <c r="C13" s="34" t="s">
        <v>7</v>
      </c>
      <c r="D13" s="47" t="str">
        <f>IF($B13="","",IF(B13='9'!$J27,"Yes","No"))</f>
        <v>Yes</v>
      </c>
      <c r="E13">
        <v>9</v>
      </c>
    </row>
    <row r="14" spans="1:5" x14ac:dyDescent="0.25">
      <c r="B14" s="36">
        <v>234.22</v>
      </c>
      <c r="C14" s="34" t="s">
        <v>7</v>
      </c>
      <c r="D14" s="47" t="str">
        <f>IF($B14="","",IF(B14='10'!$J27,"Yes","No"))</f>
        <v>Yes</v>
      </c>
      <c r="E14">
        <v>10</v>
      </c>
    </row>
    <row r="15" spans="1:5" x14ac:dyDescent="0.25">
      <c r="B15" s="36">
        <v>1965.35</v>
      </c>
      <c r="C15" s="34" t="s">
        <v>7</v>
      </c>
      <c r="D15" s="47" t="str">
        <f>IF($B15="","",IF(B15='11'!$J39,"Yes","No"))</f>
        <v>Yes</v>
      </c>
      <c r="E15">
        <v>11</v>
      </c>
    </row>
    <row r="16" spans="1:5" x14ac:dyDescent="0.25">
      <c r="B16" s="36">
        <v>34.5</v>
      </c>
      <c r="C16" s="34" t="s">
        <v>7</v>
      </c>
      <c r="D16" s="47" t="str">
        <f>IF($B16="","",IF(B16='12'!$J27,"Yes","No"))</f>
        <v>Yes</v>
      </c>
      <c r="E16">
        <v>12</v>
      </c>
    </row>
    <row r="17" spans="1:5" x14ac:dyDescent="0.25">
      <c r="B17" s="36"/>
      <c r="C17" s="34" t="s">
        <v>7</v>
      </c>
      <c r="D17" s="56" t="str">
        <f>IF($B17="","",IF(B17='13'!$J27,"Yes","No"))</f>
        <v/>
      </c>
      <c r="E17">
        <v>13</v>
      </c>
    </row>
    <row r="18" spans="1:5" x14ac:dyDescent="0.25">
      <c r="B18" s="36"/>
      <c r="C18" s="34" t="s">
        <v>7</v>
      </c>
      <c r="D18" s="56" t="str">
        <f>IF($B18="","",IF(B18='14'!$J27,"Yes","No"))</f>
        <v/>
      </c>
      <c r="E18">
        <v>14</v>
      </c>
    </row>
    <row r="19" spans="1:5" x14ac:dyDescent="0.25">
      <c r="B19" s="36"/>
      <c r="C19" s="34" t="s">
        <v>7</v>
      </c>
      <c r="D19" s="56" t="str">
        <f>IF($B19="","",IF(B19='15'!$J27,"Yes","No"))</f>
        <v/>
      </c>
      <c r="E19">
        <v>15</v>
      </c>
    </row>
    <row r="20" spans="1:5" x14ac:dyDescent="0.25">
      <c r="B20" s="36">
        <v>715.1</v>
      </c>
      <c r="C20" s="34" t="s">
        <v>7</v>
      </c>
      <c r="D20" s="56" t="str">
        <f>IF($B20="","",IF(B20='16'!$J27,"Yes","No"))</f>
        <v>Yes</v>
      </c>
      <c r="E20">
        <v>16</v>
      </c>
    </row>
    <row r="21" spans="1:5" x14ac:dyDescent="0.25">
      <c r="B21" s="36"/>
      <c r="C21" s="34" t="s">
        <v>7</v>
      </c>
      <c r="D21" s="56" t="str">
        <f>IF($B21="","",IF(B21='17'!$J27,"Yes","No"))</f>
        <v/>
      </c>
      <c r="E21">
        <v>17</v>
      </c>
    </row>
    <row r="22" spans="1:5" x14ac:dyDescent="0.25">
      <c r="B22" s="36"/>
      <c r="C22" s="34" t="s">
        <v>7</v>
      </c>
      <c r="D22" s="56" t="str">
        <f>IF($B22="","",IF(B22='18'!$J27,"Yes","No"))</f>
        <v/>
      </c>
      <c r="E22">
        <v>18</v>
      </c>
    </row>
    <row r="23" spans="1:5" x14ac:dyDescent="0.25">
      <c r="B23" s="36">
        <v>397.85</v>
      </c>
      <c r="C23" s="34" t="s">
        <v>7</v>
      </c>
      <c r="D23" s="47" t="str">
        <f>IF($B23="","",IF(B23='19'!$J27,"Yes","No"))</f>
        <v>Yes</v>
      </c>
      <c r="E23">
        <v>19</v>
      </c>
    </row>
    <row r="24" spans="1:5" x14ac:dyDescent="0.25">
      <c r="B24" s="36"/>
      <c r="C24" s="34" t="s">
        <v>7</v>
      </c>
      <c r="D24" s="56" t="str">
        <f>IF($B24="","",IF(B24='20'!$J27,"Yes","No"))</f>
        <v/>
      </c>
      <c r="E24">
        <v>20</v>
      </c>
    </row>
    <row r="25" spans="1:5" x14ac:dyDescent="0.25">
      <c r="B25" s="36"/>
      <c r="C25" s="34" t="s">
        <v>7</v>
      </c>
      <c r="D25" s="56" t="str">
        <f>IF($B25="","",IF(B25='21'!$J27,"Yes","No"))</f>
        <v/>
      </c>
      <c r="E25">
        <v>21</v>
      </c>
    </row>
    <row r="26" spans="1:5" x14ac:dyDescent="0.25">
      <c r="B26" s="36"/>
      <c r="C26" s="34" t="s">
        <v>7</v>
      </c>
      <c r="D26" s="56" t="str">
        <f>IF($B26="","",IF(B26='22'!$J27,"Yes","No"))</f>
        <v/>
      </c>
      <c r="E26">
        <v>22</v>
      </c>
    </row>
    <row r="27" spans="1:5" x14ac:dyDescent="0.25">
      <c r="B27" s="36"/>
      <c r="C27" s="34" t="s">
        <v>7</v>
      </c>
      <c r="D27" s="56" t="str">
        <f>IF($B27="","",IF(B27='23'!$J27,"Yes","No"))</f>
        <v/>
      </c>
      <c r="E27">
        <v>23</v>
      </c>
    </row>
    <row r="28" spans="1:5" x14ac:dyDescent="0.25">
      <c r="A28" s="44"/>
      <c r="B28" s="36"/>
      <c r="C28" s="34" t="s">
        <v>7</v>
      </c>
      <c r="D28" s="56" t="str">
        <f>IF($B28="","",IF(B28='24'!$J27,"Yes","No"))</f>
        <v/>
      </c>
      <c r="E28">
        <v>24</v>
      </c>
    </row>
    <row r="29" spans="1:5" x14ac:dyDescent="0.25">
      <c r="B29" s="36"/>
      <c r="C29" s="34" t="s">
        <v>7</v>
      </c>
      <c r="D29" s="56" t="str">
        <f>IF($B29="","",IF(B29='25'!$J27,"Yes","No"))</f>
        <v/>
      </c>
      <c r="E29">
        <v>25</v>
      </c>
    </row>
    <row r="30" spans="1:5" x14ac:dyDescent="0.25">
      <c r="B30" s="36"/>
      <c r="C30" s="34" t="s">
        <v>7</v>
      </c>
      <c r="D30" s="56" t="str">
        <f>IF($B30="","",IF(B30='26'!$J27,"Yes","No"))</f>
        <v/>
      </c>
      <c r="E30">
        <v>26</v>
      </c>
    </row>
    <row r="31" spans="1:5" x14ac:dyDescent="0.25">
      <c r="B31" s="36"/>
      <c r="C31" s="34" t="s">
        <v>7</v>
      </c>
      <c r="D31" s="56" t="str">
        <f>IF($B31="","",IF(B31='27'!$J27,"Yes","No"))</f>
        <v/>
      </c>
      <c r="E31">
        <v>27</v>
      </c>
    </row>
    <row r="32" spans="1:5" x14ac:dyDescent="0.25">
      <c r="B32" s="36">
        <v>41</v>
      </c>
      <c r="C32" s="34" t="s">
        <v>7</v>
      </c>
      <c r="D32" s="47" t="str">
        <f>IF($B32="","",IF(B32='28'!$J27,"Yes","No"))</f>
        <v>Yes</v>
      </c>
      <c r="E32">
        <v>28</v>
      </c>
    </row>
    <row r="33" spans="1:5" x14ac:dyDescent="0.25">
      <c r="B33" s="36">
        <v>450.32</v>
      </c>
      <c r="C33" s="34" t="s">
        <v>7</v>
      </c>
      <c r="D33" s="56" t="str">
        <f>IF($B33="","",IF(B33='29'!$J27,"Yes","No"))</f>
        <v>Yes</v>
      </c>
      <c r="E33">
        <v>29</v>
      </c>
    </row>
    <row r="34" spans="1:5" x14ac:dyDescent="0.25">
      <c r="B34" s="36"/>
      <c r="C34" s="34" t="s">
        <v>7</v>
      </c>
      <c r="D34" s="56" t="str">
        <f>IF($B34="","",IF(B34='30'!$J27,"Yes","No"))</f>
        <v/>
      </c>
      <c r="E34">
        <v>30</v>
      </c>
    </row>
    <row r="35" spans="1:5" x14ac:dyDescent="0.25">
      <c r="B35" s="36"/>
      <c r="C35" s="34" t="s">
        <v>7</v>
      </c>
      <c r="D35" s="56" t="str">
        <f>IF($B35="","",IF(B35='31'!$J27,"Yes","No"))</f>
        <v/>
      </c>
      <c r="E35">
        <v>31</v>
      </c>
    </row>
    <row r="36" spans="1:5" x14ac:dyDescent="0.25">
      <c r="B36" s="36"/>
      <c r="C36" s="34" t="s">
        <v>7</v>
      </c>
      <c r="D36" s="56" t="str">
        <f>IF($B36="","",IF(B36='32'!$J27,"Yes","No"))</f>
        <v/>
      </c>
      <c r="E36">
        <v>32</v>
      </c>
    </row>
    <row r="37" spans="1:5" x14ac:dyDescent="0.25">
      <c r="B37" s="36"/>
      <c r="C37" s="34" t="s">
        <v>7</v>
      </c>
      <c r="D37" s="56" t="str">
        <f>IF($B37="","",IF(B37='33'!$J27,"Yes","No"))</f>
        <v/>
      </c>
      <c r="E37">
        <v>33</v>
      </c>
    </row>
    <row r="38" spans="1:5" x14ac:dyDescent="0.25">
      <c r="B38" s="36">
        <v>318.45999999999998</v>
      </c>
      <c r="C38" s="34" t="s">
        <v>7</v>
      </c>
      <c r="D38" s="47" t="str">
        <f>IF($B38="","",IF(B38='34'!$J27,"Yes","No"))</f>
        <v>Yes</v>
      </c>
      <c r="E38">
        <v>34</v>
      </c>
    </row>
    <row r="39" spans="1:5" x14ac:dyDescent="0.25">
      <c r="B39" s="36">
        <v>39.590000000000003</v>
      </c>
      <c r="C39" s="34" t="s">
        <v>7</v>
      </c>
      <c r="D39" s="47" t="str">
        <f>IF($B39="","",IF(B39='35'!$J27,"Yes","No"))</f>
        <v>Yes</v>
      </c>
      <c r="E39">
        <v>35</v>
      </c>
    </row>
    <row r="40" spans="1:5" x14ac:dyDescent="0.25">
      <c r="A40" s="44"/>
      <c r="B40" s="36"/>
      <c r="C40" s="34" t="s">
        <v>7</v>
      </c>
      <c r="D40" s="56" t="str">
        <f>IF($B40="","",IF(B40='36'!$J27,"Yes","No"))</f>
        <v/>
      </c>
      <c r="E40">
        <v>36</v>
      </c>
    </row>
    <row r="41" spans="1:5" x14ac:dyDescent="0.25">
      <c r="B41" s="36"/>
      <c r="C41" s="34" t="s">
        <v>7</v>
      </c>
      <c r="D41" s="56" t="str">
        <f>IF($B41="","",IF(B41='37'!$J27,"Yes","No"))</f>
        <v/>
      </c>
      <c r="E41">
        <v>37</v>
      </c>
    </row>
    <row r="42" spans="1:5" x14ac:dyDescent="0.25">
      <c r="B42" s="36"/>
      <c r="C42" s="34" t="s">
        <v>7</v>
      </c>
      <c r="D42" s="56" t="str">
        <f>IF($B42="","",IF(B42='38'!$J27,"Yes","No"))</f>
        <v/>
      </c>
      <c r="E42">
        <v>38</v>
      </c>
    </row>
    <row r="43" spans="1:5" x14ac:dyDescent="0.25">
      <c r="A43" s="44"/>
      <c r="B43" s="36"/>
      <c r="C43" s="34" t="s">
        <v>7</v>
      </c>
      <c r="D43" s="56" t="str">
        <f>IF($B43="","",IF(B43='39'!$J27,"Yes","No"))</f>
        <v/>
      </c>
      <c r="E43">
        <v>39</v>
      </c>
    </row>
    <row r="44" spans="1:5" x14ac:dyDescent="0.25">
      <c r="B44" s="36">
        <v>851.08</v>
      </c>
      <c r="C44" s="34" t="s">
        <v>7</v>
      </c>
      <c r="D44" s="47" t="str">
        <f>IF($B44="","",IF(B44='40'!$J27,"Yes","No"))</f>
        <v>Yes</v>
      </c>
      <c r="E44">
        <v>40</v>
      </c>
    </row>
    <row r="45" spans="1:5" x14ac:dyDescent="0.25">
      <c r="B45" s="36">
        <v>27</v>
      </c>
      <c r="C45" s="34" t="s">
        <v>7</v>
      </c>
      <c r="D45" s="47" t="str">
        <f>IF($B45="","",IF(B45='41'!$J27,"Yes","No"))</f>
        <v>Yes</v>
      </c>
      <c r="E45">
        <v>41</v>
      </c>
    </row>
    <row r="46" spans="1:5" x14ac:dyDescent="0.25">
      <c r="B46" s="36"/>
      <c r="C46" s="34" t="s">
        <v>7</v>
      </c>
      <c r="D46" s="56" t="str">
        <f>IF($B46="","",IF(B46='42'!$J27,"Yes","No"))</f>
        <v/>
      </c>
      <c r="E46">
        <v>42</v>
      </c>
    </row>
    <row r="47" spans="1:5" x14ac:dyDescent="0.25">
      <c r="B47" s="36">
        <v>5.5</v>
      </c>
      <c r="C47" s="34" t="s">
        <v>7</v>
      </c>
      <c r="D47" s="47" t="str">
        <f>IF($B47="","",IF(B47='43'!$J27,"Yes","No"))</f>
        <v>Yes</v>
      </c>
      <c r="E47">
        <v>43</v>
      </c>
    </row>
    <row r="48" spans="1:5" x14ac:dyDescent="0.25">
      <c r="B48" s="36">
        <v>440</v>
      </c>
      <c r="C48" s="34" t="s">
        <v>7</v>
      </c>
      <c r="D48" s="47" t="str">
        <f>IF($B48="","",IF(B48='44'!$J27,"Yes","No"))</f>
        <v>Yes</v>
      </c>
      <c r="E48">
        <v>44</v>
      </c>
    </row>
    <row r="49" spans="2:5" x14ac:dyDescent="0.25">
      <c r="B49" s="36">
        <v>409.67</v>
      </c>
      <c r="C49" s="34" t="s">
        <v>7</v>
      </c>
      <c r="D49" s="47" t="str">
        <f>IF($B49="","",IF(B49='45'!$J27,"Yes","No"))</f>
        <v>Yes</v>
      </c>
      <c r="E49">
        <v>45</v>
      </c>
    </row>
    <row r="50" spans="2:5" x14ac:dyDescent="0.25">
      <c r="B50" s="36"/>
      <c r="C50" s="34" t="s">
        <v>7</v>
      </c>
      <c r="D50" s="56" t="str">
        <f>IF($B50="","",IF(B50='46'!$J27,"Yes","No"))</f>
        <v/>
      </c>
      <c r="E50">
        <v>46</v>
      </c>
    </row>
    <row r="51" spans="2:5" x14ac:dyDescent="0.25">
      <c r="B51" s="36">
        <v>39.5</v>
      </c>
      <c r="C51" s="34" t="s">
        <v>7</v>
      </c>
      <c r="D51" s="56" t="str">
        <f>IF($B51="","",IF(B51='47'!$J27,"Yes","No"))</f>
        <v>Yes</v>
      </c>
      <c r="E51">
        <v>47</v>
      </c>
    </row>
    <row r="52" spans="2:5" x14ac:dyDescent="0.25">
      <c r="B52" s="36">
        <v>11.36</v>
      </c>
      <c r="C52" s="34" t="s">
        <v>7</v>
      </c>
      <c r="D52" s="56" t="str">
        <f>IF($B52="","",IF(B52='48'!$J27,"Yes","No"))</f>
        <v>Yes</v>
      </c>
      <c r="E52">
        <v>48</v>
      </c>
    </row>
    <row r="53" spans="2:5" x14ac:dyDescent="0.25">
      <c r="B53" s="36"/>
      <c r="C53" s="34" t="s">
        <v>7</v>
      </c>
      <c r="D53" s="56" t="str">
        <f>IF($B53="","",IF(B53='49'!$J27,"Yes","No"))</f>
        <v/>
      </c>
      <c r="E53">
        <v>49</v>
      </c>
    </row>
    <row r="54" spans="2:5" x14ac:dyDescent="0.25">
      <c r="B54" s="36">
        <v>6.31</v>
      </c>
      <c r="C54" s="34" t="s">
        <v>7</v>
      </c>
      <c r="D54" s="47" t="str">
        <f>IF($B54="","",IF(B54='50'!$J27,"Yes","No"))</f>
        <v>Yes</v>
      </c>
      <c r="E54">
        <v>50</v>
      </c>
    </row>
    <row r="55" spans="2:5" x14ac:dyDescent="0.25">
      <c r="B55" s="36">
        <v>5.7</v>
      </c>
      <c r="C55" s="34" t="s">
        <v>7</v>
      </c>
      <c r="D55" s="47" t="str">
        <f>IF($B55="","",IF(B55='51'!$J27,"Yes","No"))</f>
        <v>Yes</v>
      </c>
      <c r="E55">
        <v>51</v>
      </c>
    </row>
    <row r="56" spans="2:5" x14ac:dyDescent="0.25">
      <c r="B56" s="36"/>
      <c r="C56" s="34" t="s">
        <v>7</v>
      </c>
      <c r="D56" s="56" t="str">
        <f>IF($B56="","",IF(B56='52'!$J27,"Yes","No"))</f>
        <v/>
      </c>
      <c r="E56">
        <v>52</v>
      </c>
    </row>
    <row r="57" spans="2:5" x14ac:dyDescent="0.25">
      <c r="B57" s="36"/>
      <c r="C57" s="34" t="s">
        <v>7</v>
      </c>
      <c r="D57" s="56" t="str">
        <f>IF($B57="","",IF(B57='53'!$J27,"Yes","No"))</f>
        <v/>
      </c>
      <c r="E57">
        <v>53</v>
      </c>
    </row>
    <row r="58" spans="2:5" x14ac:dyDescent="0.25">
      <c r="B58" s="36">
        <v>33.6</v>
      </c>
      <c r="C58" s="34" t="s">
        <v>7</v>
      </c>
      <c r="D58" s="47" t="str">
        <f>IF($B58="","",IF(B58='54'!$J27,"Yes","No"))</f>
        <v>Yes</v>
      </c>
      <c r="E58">
        <v>54</v>
      </c>
    </row>
    <row r="59" spans="2:5" x14ac:dyDescent="0.25">
      <c r="B59" s="36">
        <v>31.99</v>
      </c>
      <c r="C59" s="34" t="s">
        <v>7</v>
      </c>
      <c r="D59" s="47" t="str">
        <f>IF($B59="","",IF(B59='55'!$J27,"Yes","No"))</f>
        <v>Yes</v>
      </c>
      <c r="E59">
        <v>55</v>
      </c>
    </row>
    <row r="60" spans="2:5" x14ac:dyDescent="0.25">
      <c r="B60" s="36"/>
      <c r="C60" s="34" t="s">
        <v>7</v>
      </c>
      <c r="D60" s="56" t="str">
        <f>IF($B60="","",IF(B60='56'!$J27,"Yes","No"))</f>
        <v/>
      </c>
      <c r="E60">
        <v>56</v>
      </c>
    </row>
    <row r="61" spans="2:5" x14ac:dyDescent="0.25">
      <c r="B61" s="36">
        <v>306.49</v>
      </c>
      <c r="C61" s="34" t="s">
        <v>7</v>
      </c>
      <c r="D61" s="56" t="str">
        <f>IF($B61="","",IF(B61='57'!$J27,"Yes","No"))</f>
        <v>Yes</v>
      </c>
      <c r="E61">
        <v>57</v>
      </c>
    </row>
    <row r="62" spans="2:5" x14ac:dyDescent="0.25">
      <c r="B62" s="36"/>
      <c r="C62" s="34" t="s">
        <v>7</v>
      </c>
      <c r="D62" s="56" t="str">
        <f>IF($B62="","",IF(B62='58'!$J27,"Yes","No"))</f>
        <v/>
      </c>
      <c r="E62">
        <v>58</v>
      </c>
    </row>
    <row r="63" spans="2:5" x14ac:dyDescent="0.25">
      <c r="B63" s="36"/>
      <c r="C63" s="34" t="s">
        <v>7</v>
      </c>
      <c r="D63" s="56" t="str">
        <f>IF($B63="","",IF(B63='59'!$J27,"Yes","No"))</f>
        <v/>
      </c>
      <c r="E63">
        <v>59</v>
      </c>
    </row>
    <row r="64" spans="2:5" x14ac:dyDescent="0.25">
      <c r="B64" s="36"/>
      <c r="C64" s="34" t="s">
        <v>7</v>
      </c>
      <c r="D64" s="56" t="str">
        <f>IF($B64="","",IF(B64='60'!$J27,"Yes","No"))</f>
        <v/>
      </c>
      <c r="E64">
        <v>60</v>
      </c>
    </row>
    <row r="65" spans="1:5" x14ac:dyDescent="0.25">
      <c r="B65" s="36"/>
      <c r="C65" s="34" t="s">
        <v>7</v>
      </c>
      <c r="D65" s="56" t="str">
        <f>IF($B65="","",IF(B65='61'!$J27,"Yes","No"))</f>
        <v/>
      </c>
      <c r="E65">
        <v>61</v>
      </c>
    </row>
    <row r="66" spans="1:5" x14ac:dyDescent="0.25">
      <c r="B66" s="36"/>
      <c r="C66" s="34" t="s">
        <v>7</v>
      </c>
      <c r="D66" s="56" t="str">
        <f>IF($B66="","",IF(B66='62'!$J27,"Yes","No"))</f>
        <v/>
      </c>
      <c r="E66">
        <v>62</v>
      </c>
    </row>
    <row r="67" spans="1:5" x14ac:dyDescent="0.25">
      <c r="B67" s="36"/>
      <c r="C67" s="34" t="s">
        <v>7</v>
      </c>
      <c r="D67" s="56" t="str">
        <f>IF($B67="","",IF(B67='63'!$J27,"Yes","No"))</f>
        <v/>
      </c>
      <c r="E67">
        <v>63</v>
      </c>
    </row>
    <row r="68" spans="1:5" x14ac:dyDescent="0.25">
      <c r="A68" s="44"/>
      <c r="B68" s="36"/>
      <c r="C68" s="34" t="s">
        <v>7</v>
      </c>
      <c r="D68" s="56" t="str">
        <f>IF($B68="","",IF(B68='64'!$J27,"Yes","No"))</f>
        <v/>
      </c>
      <c r="E68">
        <v>64</v>
      </c>
    </row>
    <row r="69" spans="1:5" x14ac:dyDescent="0.25">
      <c r="B69" s="36"/>
      <c r="C69" s="34" t="s">
        <v>7</v>
      </c>
      <c r="D69" s="56" t="str">
        <f>IF($B69="","",IF(B69='65'!$J27,"Yes","No"))</f>
        <v/>
      </c>
      <c r="E69">
        <v>65</v>
      </c>
    </row>
    <row r="70" spans="1:5" x14ac:dyDescent="0.25">
      <c r="B70" s="36"/>
      <c r="C70" s="34" t="s">
        <v>7</v>
      </c>
      <c r="D70" s="56" t="str">
        <f>IF($B70="","",IF(B70='66'!$J27,"Yes","No"))</f>
        <v/>
      </c>
      <c r="E70">
        <v>66</v>
      </c>
    </row>
    <row r="71" spans="1:5" x14ac:dyDescent="0.25">
      <c r="B71" s="36">
        <v>237.3</v>
      </c>
      <c r="C71" s="34" t="s">
        <v>7</v>
      </c>
      <c r="D71" s="56" t="str">
        <f>IF($B71="","",IF(B71='67'!$J27,"Yes","No"))</f>
        <v>Yes</v>
      </c>
      <c r="E71">
        <v>67</v>
      </c>
    </row>
    <row r="72" spans="1:5" x14ac:dyDescent="0.25">
      <c r="B72" s="35"/>
      <c r="C72" s="56"/>
      <c r="D72" s="56"/>
    </row>
    <row r="73" spans="1:5" ht="15.75" thickBot="1" x14ac:dyDescent="0.3">
      <c r="B73" s="35"/>
      <c r="C73" s="56"/>
      <c r="D73" s="56"/>
    </row>
    <row r="74" spans="1:5" ht="15.75" thickBot="1" x14ac:dyDescent="0.3">
      <c r="B74" s="40">
        <f>SUM(B5:B73)</f>
        <v>7238.86</v>
      </c>
      <c r="C74" s="56"/>
      <c r="D74" s="56"/>
    </row>
  </sheetData>
  <hyperlinks>
    <hyperlink ref="C5" location="'1'!A1" display="Transaction Log"/>
    <hyperlink ref="C6" location="'2'!A1" display="Transaction Log"/>
    <hyperlink ref="C7" location="'3'!A1" display="Transaction Log"/>
    <hyperlink ref="C8" location="'4'!A1" display="Transaction Log"/>
    <hyperlink ref="C9" location="'5'!A1" display="Transaction Log"/>
    <hyperlink ref="C10" location="'6'!A1" display="Transaction Log"/>
    <hyperlink ref="C11" location="'7'!A1" display="Transaction Log"/>
    <hyperlink ref="C13" location="'9'!A1" display="Transaction Log"/>
    <hyperlink ref="C14" location="'10'!A1" display="Transaction Log"/>
    <hyperlink ref="C15" location="'11'!A1" display="Transaction Log"/>
    <hyperlink ref="C16" location="'12'!A1" display="Transaction Log"/>
    <hyperlink ref="C17" location="'13'!A1" display="Transaction Log"/>
    <hyperlink ref="C18" location="'14'!A1" display="Transaction Log"/>
    <hyperlink ref="C19" location="'15'!A1" display="Transaction Log"/>
    <hyperlink ref="C20" location="'16'!A1" display="Transaction Log"/>
    <hyperlink ref="C21" location="'17'!A1" display="Transaction Log"/>
    <hyperlink ref="C22" location="'18'!A1" display="Transaction Log"/>
    <hyperlink ref="C23" location="'19'!A1" display="Transaction Log"/>
    <hyperlink ref="C24" location="'20'!A1" display="Transaction Log"/>
    <hyperlink ref="C25" location="'21'!A1" display="Transaction Log"/>
    <hyperlink ref="C26" location="'22'!A1" display="Transaction Log"/>
    <hyperlink ref="C27" location="'23'!A1" display="Transaction Log"/>
    <hyperlink ref="C28" location="'24'!A1" display="Transaction Log"/>
    <hyperlink ref="C29" location="'25'!A1" display="Transaction Log"/>
    <hyperlink ref="C30" location="'26'!A1" display="Transaction Log"/>
    <hyperlink ref="C31" location="'27'!A1" display="Transaction Log"/>
    <hyperlink ref="C32" location="'28'!A1" display="Transaction Log"/>
    <hyperlink ref="C33" location="'29'!A1" display="Transaction Log"/>
    <hyperlink ref="C34" location="'30'!A1" display="Transaction Log"/>
    <hyperlink ref="C35" location="'31'!A1" display="Transaction Log"/>
    <hyperlink ref="C36" location="'32'!A1" display="Transaction Log"/>
    <hyperlink ref="C37" location="'33'!A1" display="Transaction Log"/>
    <hyperlink ref="C38" location="'34'!A1" display="Transaction Log"/>
    <hyperlink ref="C39" location="'35'!A1" display="Transaction Log"/>
    <hyperlink ref="C40" location="'36'!A1" display="Transaction Log"/>
    <hyperlink ref="C41" location="'37'!A1" display="Transaction Log"/>
    <hyperlink ref="C42" location="'38'!A1" display="Transaction Log"/>
    <hyperlink ref="C43" location="'39'!A1" display="Transaction Log"/>
    <hyperlink ref="C44" location="'40'!A1" display="Transaction Log"/>
    <hyperlink ref="C45" location="'41'!A1" display="Transaction Log"/>
    <hyperlink ref="C46" location="'42'!A1" display="Transaction Log"/>
    <hyperlink ref="C47" location="'43'!A1" display="Transaction Log"/>
    <hyperlink ref="C48" location="'44'!A1" display="Transaction Log"/>
    <hyperlink ref="C49" location="'45'!A1" display="Transaction Log"/>
    <hyperlink ref="C50" location="'46'!A1" display="Transaction Log"/>
    <hyperlink ref="C51" location="'47'!A1" display="Transaction Log"/>
    <hyperlink ref="C52" location="'48'!A1" display="Transaction Log"/>
    <hyperlink ref="C53" location="'49'!A1" display="Transaction Log"/>
    <hyperlink ref="C54" location="'50'!A1" display="Transaction Log"/>
    <hyperlink ref="C55" location="'51'!A1" display="Transaction Log"/>
    <hyperlink ref="C56" location="'52'!A1" display="Transaction Log"/>
    <hyperlink ref="C57" location="'53'!A1" display="Transaction Log"/>
    <hyperlink ref="C58" location="'54'!A1" display="Transaction Log"/>
    <hyperlink ref="C59" location="'55'!A1" display="Transaction Log"/>
    <hyperlink ref="C60" location="'56'!A1" display="Transaction Log"/>
    <hyperlink ref="C61" location="'57'!A1" display="Transaction Log"/>
    <hyperlink ref="C62" location="'58'!A1" display="Transaction Log"/>
    <hyperlink ref="C63" location="'59'!A1" display="Transaction Log"/>
    <hyperlink ref="C64" location="'60'!A1" display="Transaction Log"/>
    <hyperlink ref="C65" location="'61'!A1" display="Transaction Log"/>
    <hyperlink ref="C66" location="'62'!A1" display="Transaction Log"/>
    <hyperlink ref="C67" location="'63'!A1" display="Transaction Log"/>
    <hyperlink ref="C68" location="'64'!A1" display="Transaction Log"/>
    <hyperlink ref="C69" location="'65'!A1" display="Transaction Log"/>
    <hyperlink ref="C70" location="'66'!A1" display="Transaction Log"/>
    <hyperlink ref="C71" location="'67'!A1" display="Transaction Log"/>
    <hyperlink ref="C12" location="'8'!A1" display="Transaction Log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Summary!E13</f>
        <v>9</v>
      </c>
      <c r="C3" s="59"/>
      <c r="D3" s="54" t="s">
        <v>71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43773</v>
      </c>
      <c r="B7" s="28" t="s">
        <v>72</v>
      </c>
      <c r="C7" s="28"/>
      <c r="D7" s="28" t="s">
        <v>73</v>
      </c>
      <c r="E7" s="29" t="s">
        <v>57</v>
      </c>
      <c r="F7" s="29">
        <v>2780</v>
      </c>
      <c r="G7" s="29" t="s">
        <v>28</v>
      </c>
      <c r="H7" s="30">
        <v>11.98</v>
      </c>
      <c r="I7" s="30">
        <v>2.4</v>
      </c>
      <c r="J7" s="10">
        <f>SUM(H7:I7)</f>
        <v>14.38</v>
      </c>
      <c r="K7" s="30"/>
    </row>
    <row r="8" spans="1:11" x14ac:dyDescent="0.25">
      <c r="A8" s="38">
        <v>43773</v>
      </c>
      <c r="B8" s="32" t="s">
        <v>72</v>
      </c>
      <c r="C8" s="32"/>
      <c r="D8" s="32" t="s">
        <v>73</v>
      </c>
      <c r="E8" s="31" t="s">
        <v>57</v>
      </c>
      <c r="F8" s="31">
        <v>2780</v>
      </c>
      <c r="G8" s="31" t="s">
        <v>28</v>
      </c>
      <c r="H8" s="33">
        <v>20.83</v>
      </c>
      <c r="I8" s="33">
        <v>4.17</v>
      </c>
      <c r="J8" s="10">
        <f t="shared" ref="J8:J26" si="0">SUM(H8:I8)</f>
        <v>25</v>
      </c>
      <c r="K8" s="33"/>
    </row>
    <row r="9" spans="1:11" x14ac:dyDescent="0.25">
      <c r="A9" s="38">
        <v>43774</v>
      </c>
      <c r="B9" s="32" t="s">
        <v>72</v>
      </c>
      <c r="C9" s="32"/>
      <c r="D9" s="32" t="s">
        <v>73</v>
      </c>
      <c r="E9" s="31" t="s">
        <v>57</v>
      </c>
      <c r="F9" s="31">
        <v>2780</v>
      </c>
      <c r="G9" s="31" t="s">
        <v>28</v>
      </c>
      <c r="H9" s="33">
        <v>41.66</v>
      </c>
      <c r="I9" s="33">
        <v>8.33</v>
      </c>
      <c r="J9" s="10">
        <f t="shared" si="0"/>
        <v>49.989999999999995</v>
      </c>
      <c r="K9" s="33"/>
    </row>
    <row r="10" spans="1:11" x14ac:dyDescent="0.25">
      <c r="A10" s="38">
        <v>43776</v>
      </c>
      <c r="B10" s="32" t="s">
        <v>74</v>
      </c>
      <c r="C10" s="32"/>
      <c r="D10" s="32" t="s">
        <v>75</v>
      </c>
      <c r="E10" s="31" t="s">
        <v>57</v>
      </c>
      <c r="F10" s="31">
        <v>2780</v>
      </c>
      <c r="G10" s="31" t="s">
        <v>28</v>
      </c>
      <c r="H10" s="33">
        <v>154.5</v>
      </c>
      <c r="I10" s="33"/>
      <c r="J10" s="10">
        <f t="shared" si="0"/>
        <v>154.5</v>
      </c>
      <c r="K10" s="33"/>
    </row>
    <row r="11" spans="1:11" x14ac:dyDescent="0.25">
      <c r="A11" s="38">
        <v>43776</v>
      </c>
      <c r="B11" s="32" t="s">
        <v>72</v>
      </c>
      <c r="C11" s="32"/>
      <c r="D11" s="32" t="s">
        <v>73</v>
      </c>
      <c r="E11" s="31" t="s">
        <v>57</v>
      </c>
      <c r="F11" s="31">
        <v>2780</v>
      </c>
      <c r="G11" s="31" t="s">
        <v>28</v>
      </c>
      <c r="H11" s="33">
        <v>5.99</v>
      </c>
      <c r="I11" s="33">
        <v>1.2</v>
      </c>
      <c r="J11" s="10">
        <f t="shared" si="0"/>
        <v>7.19</v>
      </c>
      <c r="K11" s="33"/>
    </row>
    <row r="12" spans="1:11" x14ac:dyDescent="0.25">
      <c r="A12" s="38">
        <v>43789</v>
      </c>
      <c r="B12" s="32" t="s">
        <v>76</v>
      </c>
      <c r="C12" s="32"/>
      <c r="D12" s="32" t="s">
        <v>77</v>
      </c>
      <c r="E12" s="31" t="s">
        <v>57</v>
      </c>
      <c r="F12" s="31">
        <v>2780</v>
      </c>
      <c r="G12" s="31" t="s">
        <v>28</v>
      </c>
      <c r="H12" s="33">
        <v>17.95</v>
      </c>
      <c r="I12" s="33"/>
      <c r="J12" s="10">
        <f t="shared" si="0"/>
        <v>17.95</v>
      </c>
      <c r="K12" s="33"/>
    </row>
    <row r="13" spans="1:11" x14ac:dyDescent="0.25">
      <c r="A13" s="38">
        <v>43801</v>
      </c>
      <c r="B13" s="32" t="s">
        <v>72</v>
      </c>
      <c r="C13" s="32"/>
      <c r="D13" s="32" t="s">
        <v>73</v>
      </c>
      <c r="E13" s="31" t="s">
        <v>57</v>
      </c>
      <c r="F13" s="31">
        <v>2780</v>
      </c>
      <c r="G13" s="31" t="s">
        <v>28</v>
      </c>
      <c r="H13" s="33">
        <v>84</v>
      </c>
      <c r="I13" s="33">
        <v>16.8</v>
      </c>
      <c r="J13" s="10">
        <f t="shared" si="0"/>
        <v>100.8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336.90999999999997</v>
      </c>
      <c r="I27" s="12">
        <f>SUM(I7:I26)</f>
        <v>32.900000000000006</v>
      </c>
      <c r="J27" s="12">
        <f>SUM(J7:J26)</f>
        <v>369.81</v>
      </c>
      <c r="K27" s="13">
        <f>SUM(K7:K26)</f>
        <v>0</v>
      </c>
    </row>
    <row r="28" spans="1:11" ht="36" x14ac:dyDescent="0.25">
      <c r="J28" s="14" t="str">
        <f>IF(J27=Summary!B13,"","DOES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5JLGcBUhBNka6raZBjCO0tBG7ruQreqxcsYttvbacrId7hxgBF7IAftOESLYmz1PA+cLXOGhVQ6Dbpc7A36qTQ==" saltValue="hS0pwdi3GG4sAclZ5hll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Summary!E14</f>
        <v>10</v>
      </c>
      <c r="C3" s="59"/>
      <c r="D3" s="54" t="s">
        <v>78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/>
      <c r="B7" s="28"/>
      <c r="C7" s="28"/>
      <c r="D7" s="28" t="s">
        <v>79</v>
      </c>
      <c r="E7" s="29" t="s">
        <v>80</v>
      </c>
      <c r="F7" s="29">
        <v>9010</v>
      </c>
      <c r="G7" s="43" t="s">
        <v>81</v>
      </c>
      <c r="H7" s="30">
        <v>234.22</v>
      </c>
      <c r="I7" s="30">
        <v>0</v>
      </c>
      <c r="J7" s="10">
        <f>SUM(H7:I7)</f>
        <v>234.22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234.22</v>
      </c>
      <c r="I27" s="12">
        <f>SUM(I7:I26)</f>
        <v>0</v>
      </c>
      <c r="J27" s="12">
        <f>SUM(J7:J26)</f>
        <v>234.22</v>
      </c>
      <c r="K27" s="13">
        <f>SUM(K7:K26)</f>
        <v>0</v>
      </c>
    </row>
    <row r="28" spans="1:11" ht="36" x14ac:dyDescent="0.25">
      <c r="J28" s="14" t="str">
        <f>IF(J27=Summary!B14,"","DOES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ulXGu+GbR+yISkFxull/9p/3QOMcv/chL/k/yc2Gn33pderwknIZ1UKgYpbuAPfnMrecBO4+OJRqa3de3rxAPg==" saltValue="IcXZ5yvnLcEY7o2hsse4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48"/>
  <sheetViews>
    <sheetView tabSelected="1" topLeftCell="A19" workbookViewId="0">
      <selection activeCell="D37" sqref="D3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Summary!E15</f>
        <v>11</v>
      </c>
      <c r="C3" s="59"/>
      <c r="D3" s="54" t="s">
        <v>82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43657</v>
      </c>
      <c r="B7" s="28" t="s">
        <v>83</v>
      </c>
      <c r="C7" s="28"/>
      <c r="D7" s="28" t="s">
        <v>84</v>
      </c>
      <c r="E7" s="29" t="s">
        <v>45</v>
      </c>
      <c r="F7" s="29">
        <v>1460</v>
      </c>
      <c r="G7" s="29" t="s">
        <v>28</v>
      </c>
      <c r="H7" s="30">
        <v>82.5</v>
      </c>
      <c r="I7" s="30">
        <v>16.5</v>
      </c>
      <c r="J7" s="10">
        <f>SUM(H7:I7)</f>
        <v>99</v>
      </c>
      <c r="K7" s="30"/>
    </row>
    <row r="8" spans="1:11" x14ac:dyDescent="0.25">
      <c r="A8" s="38">
        <v>43657</v>
      </c>
      <c r="B8" s="32" t="s">
        <v>85</v>
      </c>
      <c r="C8" s="32"/>
      <c r="D8" s="32" t="s">
        <v>84</v>
      </c>
      <c r="E8" s="31" t="s">
        <v>45</v>
      </c>
      <c r="F8" s="31">
        <v>1460</v>
      </c>
      <c r="G8" s="31" t="s">
        <v>28</v>
      </c>
      <c r="H8" s="33">
        <v>25.12</v>
      </c>
      <c r="I8" s="33">
        <v>5.03</v>
      </c>
      <c r="J8" s="10">
        <f t="shared" ref="J8:J38" si="0">SUM(H8:I8)</f>
        <v>30.150000000000002</v>
      </c>
      <c r="K8" s="33"/>
    </row>
    <row r="9" spans="1:11" x14ac:dyDescent="0.25">
      <c r="A9" s="38">
        <v>43657</v>
      </c>
      <c r="B9" s="32" t="s">
        <v>85</v>
      </c>
      <c r="C9" s="32"/>
      <c r="D9" s="32" t="s">
        <v>86</v>
      </c>
      <c r="E9" s="31" t="s">
        <v>45</v>
      </c>
      <c r="F9" s="31">
        <v>190</v>
      </c>
      <c r="G9" s="31" t="s">
        <v>46</v>
      </c>
      <c r="H9" s="33">
        <v>22.8</v>
      </c>
      <c r="I9" s="33">
        <v>0</v>
      </c>
      <c r="J9" s="10">
        <f t="shared" si="0"/>
        <v>22.8</v>
      </c>
      <c r="K9" s="33"/>
    </row>
    <row r="10" spans="1:11" x14ac:dyDescent="0.25">
      <c r="A10" s="38">
        <v>43657</v>
      </c>
      <c r="B10" s="32" t="s">
        <v>85</v>
      </c>
      <c r="C10" s="32"/>
      <c r="D10" s="32" t="s">
        <v>84</v>
      </c>
      <c r="E10" s="31" t="s">
        <v>45</v>
      </c>
      <c r="F10" s="31">
        <v>1460</v>
      </c>
      <c r="G10" s="31" t="s">
        <v>28</v>
      </c>
      <c r="H10" s="33">
        <v>37.020000000000003</v>
      </c>
      <c r="I10" s="33">
        <v>7.4</v>
      </c>
      <c r="J10" s="10">
        <f t="shared" si="0"/>
        <v>44.42</v>
      </c>
      <c r="K10" s="33"/>
    </row>
    <row r="11" spans="1:11" x14ac:dyDescent="0.25">
      <c r="A11" s="38">
        <v>43657</v>
      </c>
      <c r="B11" s="32" t="s">
        <v>85</v>
      </c>
      <c r="C11" s="32"/>
      <c r="D11" s="32" t="s">
        <v>86</v>
      </c>
      <c r="E11" s="31" t="s">
        <v>45</v>
      </c>
      <c r="F11" s="31">
        <v>190</v>
      </c>
      <c r="G11" s="31" t="s">
        <v>46</v>
      </c>
      <c r="H11" s="33">
        <v>176.73</v>
      </c>
      <c r="I11" s="33">
        <v>13.02</v>
      </c>
      <c r="J11" s="10">
        <f t="shared" si="0"/>
        <v>189.75</v>
      </c>
      <c r="K11" s="33"/>
    </row>
    <row r="12" spans="1:11" x14ac:dyDescent="0.25">
      <c r="A12" s="38">
        <v>43657</v>
      </c>
      <c r="B12" s="32" t="s">
        <v>83</v>
      </c>
      <c r="C12" s="32"/>
      <c r="D12" s="32" t="s">
        <v>86</v>
      </c>
      <c r="E12" s="31" t="s">
        <v>45</v>
      </c>
      <c r="F12" s="31">
        <v>190</v>
      </c>
      <c r="G12" s="31" t="s">
        <v>46</v>
      </c>
      <c r="H12" s="33">
        <v>168.98</v>
      </c>
      <c r="I12" s="33">
        <v>12.82</v>
      </c>
      <c r="J12" s="10">
        <f t="shared" si="0"/>
        <v>181.79999999999998</v>
      </c>
      <c r="K12" s="33"/>
    </row>
    <row r="13" spans="1:11" x14ac:dyDescent="0.25">
      <c r="A13" s="38">
        <v>43688</v>
      </c>
      <c r="B13" s="32" t="s">
        <v>83</v>
      </c>
      <c r="C13" s="32"/>
      <c r="D13" s="32" t="s">
        <v>84</v>
      </c>
      <c r="E13" s="31" t="s">
        <v>45</v>
      </c>
      <c r="F13" s="31">
        <v>1460</v>
      </c>
      <c r="G13" s="31" t="s">
        <v>28</v>
      </c>
      <c r="H13" s="33">
        <v>37.67</v>
      </c>
      <c r="I13" s="33">
        <v>7.53</v>
      </c>
      <c r="J13" s="10">
        <f t="shared" si="0"/>
        <v>45.2</v>
      </c>
      <c r="K13" s="33"/>
    </row>
    <row r="14" spans="1:11" x14ac:dyDescent="0.25">
      <c r="A14" s="38">
        <v>43688</v>
      </c>
      <c r="B14" s="32" t="s">
        <v>83</v>
      </c>
      <c r="C14" s="32"/>
      <c r="D14" s="32" t="s">
        <v>84</v>
      </c>
      <c r="E14" s="31" t="s">
        <v>45</v>
      </c>
      <c r="F14" s="31">
        <v>1460</v>
      </c>
      <c r="G14" s="31" t="s">
        <v>28</v>
      </c>
      <c r="H14" s="33">
        <v>43.71</v>
      </c>
      <c r="I14" s="33">
        <v>8.74</v>
      </c>
      <c r="J14" s="10">
        <f t="shared" si="0"/>
        <v>52.45</v>
      </c>
      <c r="K14" s="33"/>
    </row>
    <row r="15" spans="1:11" x14ac:dyDescent="0.25">
      <c r="A15" s="38">
        <v>43688</v>
      </c>
      <c r="B15" s="32" t="s">
        <v>83</v>
      </c>
      <c r="C15" s="32"/>
      <c r="D15" s="32" t="s">
        <v>84</v>
      </c>
      <c r="E15" s="31" t="s">
        <v>45</v>
      </c>
      <c r="F15" s="31">
        <v>1460</v>
      </c>
      <c r="G15" s="31" t="s">
        <v>28</v>
      </c>
      <c r="H15" s="33">
        <v>16.96</v>
      </c>
      <c r="I15" s="33">
        <v>3.39</v>
      </c>
      <c r="J15" s="10">
        <f t="shared" si="0"/>
        <v>20.350000000000001</v>
      </c>
      <c r="K15" s="33"/>
    </row>
    <row r="16" spans="1:11" x14ac:dyDescent="0.25">
      <c r="A16" s="38">
        <v>43657</v>
      </c>
      <c r="B16" s="32" t="s">
        <v>83</v>
      </c>
      <c r="C16" s="32"/>
      <c r="D16" s="32" t="s">
        <v>84</v>
      </c>
      <c r="E16" s="31" t="s">
        <v>45</v>
      </c>
      <c r="F16" s="31">
        <v>1460</v>
      </c>
      <c r="G16" s="31" t="s">
        <v>28</v>
      </c>
      <c r="H16" s="33">
        <v>9.2100000000000009</v>
      </c>
      <c r="I16" s="33">
        <v>1.84</v>
      </c>
      <c r="J16" s="10">
        <f t="shared" si="0"/>
        <v>11.05</v>
      </c>
      <c r="K16" s="33"/>
    </row>
    <row r="17" spans="1:11" x14ac:dyDescent="0.25">
      <c r="A17" s="38">
        <v>43688</v>
      </c>
      <c r="B17" s="32" t="s">
        <v>85</v>
      </c>
      <c r="C17" s="32"/>
      <c r="D17" s="32" t="s">
        <v>86</v>
      </c>
      <c r="E17" s="31" t="s">
        <v>45</v>
      </c>
      <c r="F17" s="31">
        <v>190</v>
      </c>
      <c r="G17" s="31" t="s">
        <v>46</v>
      </c>
      <c r="H17" s="33">
        <v>157.18</v>
      </c>
      <c r="I17" s="33">
        <v>17.52</v>
      </c>
      <c r="J17" s="10">
        <f t="shared" si="0"/>
        <v>174.70000000000002</v>
      </c>
      <c r="K17" s="33"/>
    </row>
    <row r="18" spans="1:11" x14ac:dyDescent="0.25">
      <c r="A18" s="38">
        <v>43688</v>
      </c>
      <c r="B18" s="32" t="s">
        <v>85</v>
      </c>
      <c r="C18" s="32"/>
      <c r="D18" s="32" t="s">
        <v>86</v>
      </c>
      <c r="E18" s="31" t="s">
        <v>45</v>
      </c>
      <c r="F18" s="31">
        <v>190</v>
      </c>
      <c r="G18" s="31" t="s">
        <v>46</v>
      </c>
      <c r="H18" s="33">
        <v>59.88</v>
      </c>
      <c r="I18" s="33">
        <v>2.52</v>
      </c>
      <c r="J18" s="10">
        <f t="shared" si="0"/>
        <v>62.400000000000006</v>
      </c>
      <c r="K18" s="33"/>
    </row>
    <row r="19" spans="1:11" x14ac:dyDescent="0.25">
      <c r="A19" s="38">
        <v>43719</v>
      </c>
      <c r="B19" s="32" t="s">
        <v>83</v>
      </c>
      <c r="C19" s="32"/>
      <c r="D19" s="32" t="s">
        <v>86</v>
      </c>
      <c r="E19" s="31" t="s">
        <v>45</v>
      </c>
      <c r="F19" s="31">
        <v>190</v>
      </c>
      <c r="G19" s="31" t="s">
        <v>46</v>
      </c>
      <c r="H19" s="33">
        <v>41.67</v>
      </c>
      <c r="I19" s="33">
        <v>0.03</v>
      </c>
      <c r="J19" s="10">
        <f t="shared" si="0"/>
        <v>41.7</v>
      </c>
      <c r="K19" s="33"/>
    </row>
    <row r="20" spans="1:11" x14ac:dyDescent="0.25">
      <c r="A20" s="38">
        <v>43749</v>
      </c>
      <c r="B20" s="32" t="s">
        <v>83</v>
      </c>
      <c r="C20" s="32"/>
      <c r="D20" s="32" t="s">
        <v>84</v>
      </c>
      <c r="E20" s="31" t="s">
        <v>45</v>
      </c>
      <c r="F20" s="31">
        <v>1460</v>
      </c>
      <c r="G20" s="31" t="s">
        <v>28</v>
      </c>
      <c r="H20" s="33">
        <v>32.270000000000003</v>
      </c>
      <c r="I20" s="33">
        <v>6.45</v>
      </c>
      <c r="J20" s="10">
        <f t="shared" si="0"/>
        <v>38.720000000000006</v>
      </c>
      <c r="K20" s="33"/>
    </row>
    <row r="21" spans="1:11" x14ac:dyDescent="0.25">
      <c r="A21" s="38" t="s">
        <v>87</v>
      </c>
      <c r="B21" s="32" t="s">
        <v>85</v>
      </c>
      <c r="C21" s="32"/>
      <c r="D21" s="32" t="s">
        <v>88</v>
      </c>
      <c r="E21" s="31" t="s">
        <v>89</v>
      </c>
      <c r="F21" s="31">
        <v>2400</v>
      </c>
      <c r="G21" s="31" t="s">
        <v>90</v>
      </c>
      <c r="H21" s="33">
        <v>73.75</v>
      </c>
      <c r="I21" s="33">
        <v>0.05</v>
      </c>
      <c r="J21" s="10">
        <f t="shared" si="0"/>
        <v>73.8</v>
      </c>
      <c r="K21" s="33"/>
    </row>
    <row r="22" spans="1:11" x14ac:dyDescent="0.25">
      <c r="A22" s="38" t="s">
        <v>87</v>
      </c>
      <c r="B22" s="32" t="s">
        <v>85</v>
      </c>
      <c r="C22" s="32"/>
      <c r="D22" s="32" t="s">
        <v>88</v>
      </c>
      <c r="E22" s="31" t="s">
        <v>89</v>
      </c>
      <c r="F22" s="31">
        <v>2400</v>
      </c>
      <c r="G22" s="31" t="s">
        <v>90</v>
      </c>
      <c r="H22" s="33">
        <v>68.38</v>
      </c>
      <c r="I22" s="33">
        <v>5.92</v>
      </c>
      <c r="J22" s="10">
        <f t="shared" si="0"/>
        <v>74.3</v>
      </c>
      <c r="K22" s="33"/>
    </row>
    <row r="23" spans="1:11" x14ac:dyDescent="0.25">
      <c r="A23" s="38" t="s">
        <v>91</v>
      </c>
      <c r="B23" s="32" t="s">
        <v>85</v>
      </c>
      <c r="C23" s="32"/>
      <c r="D23" s="32" t="s">
        <v>88</v>
      </c>
      <c r="E23" s="31" t="s">
        <v>89</v>
      </c>
      <c r="F23" s="31">
        <v>2400</v>
      </c>
      <c r="G23" s="31" t="s">
        <v>90</v>
      </c>
      <c r="H23" s="33">
        <v>39.869999999999997</v>
      </c>
      <c r="I23" s="33">
        <v>0.62</v>
      </c>
      <c r="J23" s="10">
        <f t="shared" si="0"/>
        <v>40.489999999999995</v>
      </c>
      <c r="K23" s="33"/>
    </row>
    <row r="24" spans="1:11" x14ac:dyDescent="0.25">
      <c r="A24" s="38" t="s">
        <v>92</v>
      </c>
      <c r="B24" s="32" t="s">
        <v>85</v>
      </c>
      <c r="C24" s="32"/>
      <c r="D24" s="32" t="s">
        <v>93</v>
      </c>
      <c r="E24" s="31" t="s">
        <v>45</v>
      </c>
      <c r="F24" s="31">
        <v>2020</v>
      </c>
      <c r="G24" s="31" t="s">
        <v>28</v>
      </c>
      <c r="H24" s="33">
        <v>4.66</v>
      </c>
      <c r="I24" s="33">
        <v>0.94</v>
      </c>
      <c r="J24" s="10">
        <f t="shared" si="0"/>
        <v>5.6</v>
      </c>
      <c r="K24" s="33"/>
    </row>
    <row r="25" spans="1:11" x14ac:dyDescent="0.25">
      <c r="A25" s="31" t="s">
        <v>94</v>
      </c>
      <c r="B25" s="32" t="s">
        <v>85</v>
      </c>
      <c r="C25" s="32"/>
      <c r="D25" s="32" t="s">
        <v>88</v>
      </c>
      <c r="E25" s="31" t="s">
        <v>89</v>
      </c>
      <c r="F25" s="31">
        <v>2400</v>
      </c>
      <c r="G25" s="31" t="s">
        <v>90</v>
      </c>
      <c r="H25" s="33">
        <v>77.59</v>
      </c>
      <c r="I25" s="33">
        <v>3.66</v>
      </c>
      <c r="J25" s="10">
        <f t="shared" ref="J25:J36" si="1">SUM(H25:I25)</f>
        <v>81.25</v>
      </c>
      <c r="K25" s="33"/>
    </row>
    <row r="26" spans="1:11" x14ac:dyDescent="0.25">
      <c r="A26" s="31" t="s">
        <v>95</v>
      </c>
      <c r="B26" s="32" t="s">
        <v>83</v>
      </c>
      <c r="C26" s="32"/>
      <c r="D26" s="32" t="s">
        <v>86</v>
      </c>
      <c r="E26" s="31" t="s">
        <v>45</v>
      </c>
      <c r="F26" s="31">
        <v>190</v>
      </c>
      <c r="G26" s="31" t="s">
        <v>46</v>
      </c>
      <c r="H26" s="33">
        <v>29.92</v>
      </c>
      <c r="I26" s="33">
        <v>1.73</v>
      </c>
      <c r="J26" s="10">
        <f t="shared" si="1"/>
        <v>31.650000000000002</v>
      </c>
      <c r="K26" s="33"/>
    </row>
    <row r="27" spans="1:11" x14ac:dyDescent="0.25">
      <c r="A27" s="31" t="s">
        <v>95</v>
      </c>
      <c r="B27" s="32" t="s">
        <v>83</v>
      </c>
      <c r="C27" s="32"/>
      <c r="D27" s="32" t="s">
        <v>84</v>
      </c>
      <c r="E27" s="31" t="s">
        <v>45</v>
      </c>
      <c r="F27" s="31">
        <v>1460</v>
      </c>
      <c r="G27" s="31" t="s">
        <v>28</v>
      </c>
      <c r="H27" s="33">
        <v>16.920000000000002</v>
      </c>
      <c r="I27" s="33">
        <v>3.39</v>
      </c>
      <c r="J27" s="10">
        <f t="shared" si="1"/>
        <v>20.310000000000002</v>
      </c>
      <c r="K27" s="33"/>
    </row>
    <row r="28" spans="1:11" x14ac:dyDescent="0.25">
      <c r="A28" s="31" t="s">
        <v>95</v>
      </c>
      <c r="B28" s="32" t="s">
        <v>85</v>
      </c>
      <c r="C28" s="32"/>
      <c r="D28" s="32" t="s">
        <v>86</v>
      </c>
      <c r="E28" s="31" t="s">
        <v>45</v>
      </c>
      <c r="F28" s="31">
        <v>190</v>
      </c>
      <c r="G28" s="31" t="s">
        <v>46</v>
      </c>
      <c r="H28" s="33">
        <v>173.79</v>
      </c>
      <c r="I28" s="33">
        <v>9.4700000000000006</v>
      </c>
      <c r="J28" s="10">
        <f t="shared" si="1"/>
        <v>183.26</v>
      </c>
      <c r="K28" s="33"/>
    </row>
    <row r="29" spans="1:11" x14ac:dyDescent="0.25">
      <c r="A29" s="31" t="s">
        <v>96</v>
      </c>
      <c r="B29" s="32" t="s">
        <v>83</v>
      </c>
      <c r="C29" s="32"/>
      <c r="D29" s="32" t="s">
        <v>86</v>
      </c>
      <c r="E29" s="31" t="s">
        <v>45</v>
      </c>
      <c r="F29" s="31">
        <v>190</v>
      </c>
      <c r="G29" s="31" t="s">
        <v>46</v>
      </c>
      <c r="H29" s="33">
        <v>161.09</v>
      </c>
      <c r="I29" s="33">
        <v>0.08</v>
      </c>
      <c r="J29" s="10">
        <f t="shared" si="1"/>
        <v>161.17000000000002</v>
      </c>
      <c r="K29" s="33"/>
    </row>
    <row r="30" spans="1:11" x14ac:dyDescent="0.25">
      <c r="A30" s="31" t="s">
        <v>96</v>
      </c>
      <c r="B30" s="32" t="s">
        <v>85</v>
      </c>
      <c r="C30" s="32"/>
      <c r="D30" s="32" t="s">
        <v>86</v>
      </c>
      <c r="E30" s="31" t="s">
        <v>45</v>
      </c>
      <c r="F30" s="31">
        <v>190</v>
      </c>
      <c r="G30" s="31" t="s">
        <v>46</v>
      </c>
      <c r="H30" s="33">
        <v>63.96</v>
      </c>
      <c r="I30" s="33">
        <v>10.34</v>
      </c>
      <c r="J30" s="10">
        <f t="shared" si="1"/>
        <v>74.3</v>
      </c>
      <c r="K30" s="33"/>
    </row>
    <row r="31" spans="1:11" x14ac:dyDescent="0.25">
      <c r="A31" s="31" t="s">
        <v>96</v>
      </c>
      <c r="B31" s="32" t="s">
        <v>97</v>
      </c>
      <c r="C31" s="32"/>
      <c r="D31" s="32" t="s">
        <v>86</v>
      </c>
      <c r="E31" s="31" t="s">
        <v>45</v>
      </c>
      <c r="F31" s="31">
        <v>190</v>
      </c>
      <c r="G31" s="31" t="s">
        <v>46</v>
      </c>
      <c r="H31" s="33">
        <v>55.44</v>
      </c>
      <c r="I31" s="33">
        <v>4.57</v>
      </c>
      <c r="J31" s="10">
        <f t="shared" si="1"/>
        <v>60.01</v>
      </c>
      <c r="K31" s="33"/>
    </row>
    <row r="32" spans="1:11" x14ac:dyDescent="0.25">
      <c r="A32" s="38">
        <v>43477</v>
      </c>
      <c r="B32" s="32" t="s">
        <v>83</v>
      </c>
      <c r="C32" s="32"/>
      <c r="D32" s="32" t="s">
        <v>86</v>
      </c>
      <c r="E32" s="31" t="s">
        <v>45</v>
      </c>
      <c r="F32" s="31">
        <v>190</v>
      </c>
      <c r="G32" s="31" t="s">
        <v>46</v>
      </c>
      <c r="H32" s="33">
        <v>64.58</v>
      </c>
      <c r="I32" s="33">
        <v>3.79</v>
      </c>
      <c r="J32" s="10">
        <f t="shared" si="1"/>
        <v>68.37</v>
      </c>
      <c r="K32" s="33"/>
    </row>
    <row r="33" spans="1:11" x14ac:dyDescent="0.25">
      <c r="A33" s="38">
        <v>43508</v>
      </c>
      <c r="B33" s="32" t="s">
        <v>98</v>
      </c>
      <c r="C33" s="32"/>
      <c r="D33" s="32" t="s">
        <v>305</v>
      </c>
      <c r="E33" s="31" t="s">
        <v>27</v>
      </c>
      <c r="F33" s="31">
        <v>2000</v>
      </c>
      <c r="G33" s="31" t="s">
        <v>46</v>
      </c>
      <c r="H33" s="33">
        <v>16.670000000000002</v>
      </c>
      <c r="I33" s="33">
        <v>3.33</v>
      </c>
      <c r="J33" s="10">
        <f t="shared" si="1"/>
        <v>20</v>
      </c>
      <c r="K33" s="33"/>
    </row>
    <row r="34" spans="1:11" ht="30" x14ac:dyDescent="0.25">
      <c r="A34" s="38">
        <v>43477</v>
      </c>
      <c r="B34" s="32" t="s">
        <v>99</v>
      </c>
      <c r="C34" s="32"/>
      <c r="D34" s="32" t="s">
        <v>86</v>
      </c>
      <c r="E34" s="31" t="s">
        <v>45</v>
      </c>
      <c r="F34" s="31">
        <v>190</v>
      </c>
      <c r="G34" s="31" t="s">
        <v>46</v>
      </c>
      <c r="H34" s="33">
        <v>11.87</v>
      </c>
      <c r="I34" s="33">
        <v>2.38</v>
      </c>
      <c r="J34" s="10">
        <f t="shared" si="1"/>
        <v>14.25</v>
      </c>
      <c r="K34" s="33"/>
    </row>
    <row r="35" spans="1:11" x14ac:dyDescent="0.25">
      <c r="A35" s="38">
        <v>43508</v>
      </c>
      <c r="B35" s="32" t="s">
        <v>85</v>
      </c>
      <c r="C35" s="32"/>
      <c r="D35" s="32" t="s">
        <v>88</v>
      </c>
      <c r="E35" s="31" t="s">
        <v>89</v>
      </c>
      <c r="F35" s="31">
        <v>2400</v>
      </c>
      <c r="G35" s="31" t="s">
        <v>90</v>
      </c>
      <c r="H35" s="33">
        <v>39.76</v>
      </c>
      <c r="I35" s="33">
        <v>2.34</v>
      </c>
      <c r="J35" s="10">
        <f t="shared" si="1"/>
        <v>42.099999999999994</v>
      </c>
      <c r="K35" s="33"/>
    </row>
    <row r="36" spans="1:11" x14ac:dyDescent="0.25">
      <c r="A36" s="31"/>
      <c r="B36" s="32"/>
      <c r="C36" s="32"/>
      <c r="D36" s="32"/>
      <c r="E36" s="31"/>
      <c r="F36" s="31"/>
      <c r="G36" s="31"/>
      <c r="H36" s="33"/>
      <c r="I36" s="33"/>
      <c r="J36" s="10">
        <f t="shared" si="1"/>
        <v>0</v>
      </c>
      <c r="K36" s="33"/>
    </row>
    <row r="37" spans="1:11" x14ac:dyDescent="0.25">
      <c r="A37" s="31"/>
      <c r="B37" s="32"/>
      <c r="C37" s="32"/>
      <c r="D37" s="32"/>
      <c r="E37" s="31"/>
      <c r="F37" s="31"/>
      <c r="G37" s="31"/>
      <c r="H37" s="33"/>
      <c r="I37" s="33"/>
      <c r="J37" s="10">
        <f t="shared" si="0"/>
        <v>0</v>
      </c>
      <c r="K37" s="33"/>
    </row>
    <row r="38" spans="1:11" ht="15.75" thickBot="1" x14ac:dyDescent="0.3">
      <c r="A38" s="31"/>
      <c r="B38" s="32"/>
      <c r="C38" s="32"/>
      <c r="D38" s="32"/>
      <c r="E38" s="31"/>
      <c r="F38" s="31"/>
      <c r="G38" s="31"/>
      <c r="H38" s="33"/>
      <c r="I38" s="33"/>
      <c r="J38" s="10">
        <f t="shared" si="0"/>
        <v>0</v>
      </c>
      <c r="K38" s="33"/>
    </row>
    <row r="39" spans="1:11" ht="15.75" thickBot="1" x14ac:dyDescent="0.3">
      <c r="G39" s="11" t="s">
        <v>31</v>
      </c>
      <c r="H39" s="12">
        <f>SUM(H7:H38)</f>
        <v>1809.9499999999998</v>
      </c>
      <c r="I39" s="12">
        <f>SUM(I7:I38)</f>
        <v>155.40000000000003</v>
      </c>
      <c r="J39" s="12">
        <f>SUM(J7:J38)</f>
        <v>1965.35</v>
      </c>
      <c r="K39" s="13">
        <f>SUM(K7:K38)</f>
        <v>0</v>
      </c>
    </row>
    <row r="40" spans="1:11" ht="36" x14ac:dyDescent="0.25">
      <c r="J40" s="14" t="str">
        <f>IF(J39=Summary!B15,"","DOES NOT BALANCE")</f>
        <v/>
      </c>
    </row>
    <row r="41" spans="1:11" x14ac:dyDescent="0.25">
      <c r="A41" s="71" t="s">
        <v>32</v>
      </c>
      <c r="B41" s="71"/>
      <c r="C41" s="71"/>
      <c r="D41" s="71"/>
      <c r="E41" s="72">
        <f>Summary!B2</f>
        <v>0</v>
      </c>
      <c r="F41" s="72"/>
    </row>
    <row r="43" spans="1:11" x14ac:dyDescent="0.25">
      <c r="A43" s="15" t="s">
        <v>33</v>
      </c>
      <c r="B43" s="16"/>
      <c r="C43" s="16"/>
      <c r="D43" s="17"/>
      <c r="E43" s="18"/>
      <c r="F43" s="18"/>
      <c r="G43" s="19"/>
      <c r="H43" s="19"/>
    </row>
    <row r="44" spans="1:11" ht="15" customHeight="1" x14ac:dyDescent="0.25">
      <c r="A44" s="66" t="s">
        <v>34</v>
      </c>
      <c r="B44" s="67"/>
      <c r="C44" s="67"/>
      <c r="D44" s="68"/>
      <c r="E44" s="20"/>
      <c r="F44" s="20"/>
      <c r="G44" s="19"/>
    </row>
    <row r="45" spans="1:11" x14ac:dyDescent="0.25">
      <c r="A45" s="66"/>
      <c r="B45" s="67"/>
      <c r="C45" s="67"/>
      <c r="D45" s="68"/>
      <c r="E45" s="20"/>
      <c r="F45" s="20"/>
      <c r="G45" s="21" t="s">
        <v>35</v>
      </c>
      <c r="H45" s="22"/>
      <c r="I45" s="22"/>
      <c r="J45" s="22"/>
      <c r="K45" s="23"/>
    </row>
    <row r="46" spans="1:11" x14ac:dyDescent="0.25">
      <c r="A46" s="66"/>
      <c r="B46" s="67"/>
      <c r="C46" s="67"/>
      <c r="D46" s="68"/>
      <c r="E46" s="20"/>
      <c r="F46" s="20"/>
      <c r="G46" s="24"/>
      <c r="K46" s="25"/>
    </row>
    <row r="47" spans="1:11" ht="23.25" customHeight="1" x14ac:dyDescent="0.25">
      <c r="A47" s="24" t="s">
        <v>9</v>
      </c>
      <c r="B47" s="64" t="s">
        <v>36</v>
      </c>
      <c r="C47" s="64"/>
      <c r="D47" s="65"/>
      <c r="E47" s="18"/>
      <c r="F47" s="18"/>
      <c r="G47" s="26" t="s">
        <v>37</v>
      </c>
      <c r="H47" s="60" t="s">
        <v>38</v>
      </c>
      <c r="I47" s="60"/>
      <c r="J47" s="60"/>
      <c r="K47" s="61"/>
    </row>
    <row r="48" spans="1:11" ht="25.5" customHeight="1" x14ac:dyDescent="0.25">
      <c r="A48" s="26" t="s">
        <v>39</v>
      </c>
      <c r="B48" s="62" t="s">
        <v>36</v>
      </c>
      <c r="C48" s="62"/>
      <c r="D48" s="63"/>
    </row>
  </sheetData>
  <sheetProtection algorithmName="SHA-512" hashValue="krzEvN5LjZPniHaFtbeEsZiN7/49B+kiqqPFiuQJ50qwv+eftQRBOi+KtbS6iwisFSgoPKT6brOdJEUQj1+t2Q==" saltValue="3nrPzYpeXGDFADZEelDGlA==" spinCount="100000" sheet="1" objects="1" scenarios="1" insertRows="0"/>
  <mergeCells count="10">
    <mergeCell ref="A44:D46"/>
    <mergeCell ref="B47:D47"/>
    <mergeCell ref="H47:K47"/>
    <mergeCell ref="B48:D48"/>
    <mergeCell ref="A1:K1"/>
    <mergeCell ref="B3:C3"/>
    <mergeCell ref="E5:G5"/>
    <mergeCell ref="H5:K5"/>
    <mergeCell ref="A41:D41"/>
    <mergeCell ref="E41:F41"/>
  </mergeCells>
  <conditionalFormatting sqref="M37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6"/>
  <sheetViews>
    <sheetView topLeftCell="A10" workbookViewId="0">
      <selection activeCell="D15" sqref="D15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Summary!E16</f>
        <v>12</v>
      </c>
      <c r="C3" s="59"/>
      <c r="D3" s="54" t="s">
        <v>100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41</v>
      </c>
      <c r="B7" s="28" t="s">
        <v>101</v>
      </c>
      <c r="C7" s="28"/>
      <c r="D7" s="28" t="s">
        <v>102</v>
      </c>
      <c r="E7" s="29" t="s">
        <v>45</v>
      </c>
      <c r="F7" s="29">
        <v>190</v>
      </c>
      <c r="G7" s="29" t="s">
        <v>103</v>
      </c>
      <c r="H7" s="30">
        <v>33.5</v>
      </c>
      <c r="I7" s="30">
        <v>1</v>
      </c>
      <c r="J7" s="10">
        <f>SUM(H7:I7)</f>
        <v>34.5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33.5</v>
      </c>
      <c r="I27" s="12">
        <f>SUM(I7:I26)</f>
        <v>1</v>
      </c>
      <c r="J27" s="12">
        <f>SUM(J7:J26)</f>
        <v>34.5</v>
      </c>
      <c r="K27" s="13">
        <f>SUM(K7:K26)</f>
        <v>0</v>
      </c>
    </row>
    <row r="28" spans="1:11" ht="36" x14ac:dyDescent="0.25">
      <c r="J28" s="14" t="str">
        <f>IF(J27=Summary!B16,"","DOES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jlrbOIvDfgo4BBgZQ0g+bxXxaPzmL5h2zCfok5z02NWpLyU8n+OwPijC6uzShmdZJYiD74XZAscscqHEIaJ3Aw==" saltValue="vLHxaaY8lqGOT9+5uHtP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Summary!E17</f>
        <v>13</v>
      </c>
      <c r="C3" s="59"/>
      <c r="D3" s="54" t="s">
        <v>104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tVoB+YNktU48cAEl4Vsh3ghHsEXnSBLnDKYQ5wfFYx1gd2XsTWWrrOneQFUPLgeWcwj5u91ad+qFXMtdMmdtTw==" saltValue="SThQrwyu7kst1rTRnuoTd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Summary!E18</f>
        <v>14</v>
      </c>
      <c r="C3" s="59"/>
      <c r="D3" s="54" t="s">
        <v>105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4WXpwEYeWYysKwV+zKYlIOvCgfUeg5hkc/XL8HRSmpA8R0tguHm83z7YijPl80oWcSo0HAnZATqzKIP5onO36A==" saltValue="mKDuAFqGXOVyZA8cKWZKt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Summary!E19</f>
        <v>15</v>
      </c>
      <c r="C3" s="59"/>
      <c r="D3" s="54" t="s">
        <v>106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L93WU/V2KZ/6FgGl8nRS+EJCBZfFE4TzigZgRVzcFTMHsLdNcwLjCB8Cviv4heuwlzKulGhyPe7RqQOHjsJeAQ==" saltValue="Z95dYWyL2FidsQDKdboKb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6"/>
  <sheetViews>
    <sheetView topLeftCell="A6" workbookViewId="0">
      <selection activeCell="I20" sqref="I2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Summary!E20</f>
        <v>16</v>
      </c>
      <c r="C3" s="59"/>
      <c r="D3" s="54" t="s">
        <v>107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108</v>
      </c>
      <c r="B7" s="28" t="s">
        <v>109</v>
      </c>
      <c r="C7" s="28"/>
      <c r="D7" s="28" t="s">
        <v>110</v>
      </c>
      <c r="E7" s="29" t="s">
        <v>111</v>
      </c>
      <c r="F7" s="29">
        <v>2150</v>
      </c>
      <c r="G7" s="29" t="s">
        <v>28</v>
      </c>
      <c r="H7" s="30">
        <v>130.16999999999999</v>
      </c>
      <c r="I7" s="30">
        <v>26.03</v>
      </c>
      <c r="J7" s="10">
        <f>SUM(H7:I7)</f>
        <v>156.19999999999999</v>
      </c>
      <c r="K7" s="30"/>
    </row>
    <row r="8" spans="1:11" ht="30" x14ac:dyDescent="0.25">
      <c r="A8" s="31" t="s">
        <v>112</v>
      </c>
      <c r="B8" s="32" t="s">
        <v>113</v>
      </c>
      <c r="C8" s="32"/>
      <c r="D8" s="32" t="s">
        <v>114</v>
      </c>
      <c r="E8" s="31" t="s">
        <v>111</v>
      </c>
      <c r="F8" s="31">
        <v>2410</v>
      </c>
      <c r="G8" s="31" t="s">
        <v>28</v>
      </c>
      <c r="H8" s="33">
        <v>23.5</v>
      </c>
      <c r="I8" s="33"/>
      <c r="J8" s="10">
        <f t="shared" ref="J8:J26" si="0">SUM(H8:I8)</f>
        <v>23.5</v>
      </c>
      <c r="K8" s="33"/>
    </row>
    <row r="9" spans="1:11" x14ac:dyDescent="0.25">
      <c r="A9" s="31" t="s">
        <v>112</v>
      </c>
      <c r="B9" s="32" t="s">
        <v>109</v>
      </c>
      <c r="C9" s="32"/>
      <c r="D9" s="32" t="s">
        <v>110</v>
      </c>
      <c r="E9" s="29" t="s">
        <v>111</v>
      </c>
      <c r="F9" s="29">
        <v>2150</v>
      </c>
      <c r="G9" s="29" t="s">
        <v>28</v>
      </c>
      <c r="H9" s="33">
        <v>44.04</v>
      </c>
      <c r="I9" s="33">
        <v>8.81</v>
      </c>
      <c r="J9" s="10">
        <f t="shared" si="0"/>
        <v>52.85</v>
      </c>
      <c r="K9" s="33"/>
    </row>
    <row r="10" spans="1:11" x14ac:dyDescent="0.25">
      <c r="A10" s="31" t="s">
        <v>115</v>
      </c>
      <c r="B10" s="32" t="s">
        <v>116</v>
      </c>
      <c r="C10" s="32"/>
      <c r="D10" s="32" t="s">
        <v>117</v>
      </c>
      <c r="E10" s="31" t="s">
        <v>111</v>
      </c>
      <c r="F10" s="31">
        <v>3100</v>
      </c>
      <c r="G10" s="31" t="s">
        <v>28</v>
      </c>
      <c r="H10" s="33">
        <v>37</v>
      </c>
      <c r="I10" s="33">
        <v>7.4</v>
      </c>
      <c r="J10" s="10">
        <f t="shared" si="0"/>
        <v>44.4</v>
      </c>
      <c r="K10" s="33"/>
    </row>
    <row r="11" spans="1:11" x14ac:dyDescent="0.25">
      <c r="A11" s="31" t="s">
        <v>115</v>
      </c>
      <c r="B11" s="32" t="s">
        <v>118</v>
      </c>
      <c r="C11" s="32"/>
      <c r="D11" s="32" t="s">
        <v>119</v>
      </c>
      <c r="E11" s="31" t="s">
        <v>120</v>
      </c>
      <c r="F11" s="31">
        <v>2020</v>
      </c>
      <c r="G11" s="31" t="s">
        <v>28</v>
      </c>
      <c r="H11" s="33">
        <v>10</v>
      </c>
      <c r="I11" s="33"/>
      <c r="J11" s="10">
        <f t="shared" si="0"/>
        <v>10</v>
      </c>
      <c r="K11" s="33"/>
    </row>
    <row r="12" spans="1:11" x14ac:dyDescent="0.25">
      <c r="A12" s="31" t="s">
        <v>121</v>
      </c>
      <c r="B12" s="32" t="s">
        <v>122</v>
      </c>
      <c r="C12" s="32"/>
      <c r="D12" s="32" t="s">
        <v>119</v>
      </c>
      <c r="E12" s="31" t="s">
        <v>120</v>
      </c>
      <c r="F12" s="31">
        <v>2020</v>
      </c>
      <c r="G12" s="31" t="s">
        <v>28</v>
      </c>
      <c r="H12" s="33">
        <v>25</v>
      </c>
      <c r="I12" s="33">
        <v>5</v>
      </c>
      <c r="J12" s="10">
        <f t="shared" si="0"/>
        <v>30</v>
      </c>
      <c r="K12" s="33"/>
    </row>
    <row r="13" spans="1:11" x14ac:dyDescent="0.25">
      <c r="A13" s="46" t="s">
        <v>123</v>
      </c>
      <c r="B13" s="32" t="s">
        <v>124</v>
      </c>
      <c r="C13" s="32"/>
      <c r="D13" s="32" t="s">
        <v>125</v>
      </c>
      <c r="E13" s="31" t="s">
        <v>111</v>
      </c>
      <c r="F13" s="31">
        <v>3100</v>
      </c>
      <c r="G13" s="31" t="s">
        <v>28</v>
      </c>
      <c r="H13" s="33">
        <v>40.01</v>
      </c>
      <c r="I13" s="33">
        <v>8</v>
      </c>
      <c r="J13" s="10">
        <f t="shared" si="0"/>
        <v>48.01</v>
      </c>
      <c r="K13" s="33"/>
    </row>
    <row r="14" spans="1:11" x14ac:dyDescent="0.25">
      <c r="A14" s="31" t="s">
        <v>126</v>
      </c>
      <c r="B14" s="32" t="s">
        <v>109</v>
      </c>
      <c r="C14" s="32"/>
      <c r="D14" s="32" t="s">
        <v>110</v>
      </c>
      <c r="E14" s="29" t="s">
        <v>111</v>
      </c>
      <c r="F14" s="29">
        <v>2150</v>
      </c>
      <c r="G14" s="29" t="s">
        <v>28</v>
      </c>
      <c r="H14" s="33">
        <v>22.08</v>
      </c>
      <c r="I14" s="33">
        <v>4.42</v>
      </c>
      <c r="J14" s="10">
        <f t="shared" si="0"/>
        <v>26.5</v>
      </c>
      <c r="K14" s="33"/>
    </row>
    <row r="15" spans="1:11" x14ac:dyDescent="0.25">
      <c r="A15" s="31" t="s">
        <v>127</v>
      </c>
      <c r="B15" s="32" t="s">
        <v>128</v>
      </c>
      <c r="C15" s="32"/>
      <c r="D15" s="32" t="s">
        <v>129</v>
      </c>
      <c r="E15" s="31" t="s">
        <v>120</v>
      </c>
      <c r="F15" s="31">
        <v>2020</v>
      </c>
      <c r="G15" s="31" t="s">
        <v>28</v>
      </c>
      <c r="H15" s="33">
        <v>14</v>
      </c>
      <c r="I15" s="33"/>
      <c r="J15" s="10">
        <f t="shared" si="0"/>
        <v>14</v>
      </c>
      <c r="K15" s="33"/>
    </row>
    <row r="16" spans="1:11" x14ac:dyDescent="0.25">
      <c r="A16" s="31" t="s">
        <v>127</v>
      </c>
      <c r="B16" s="32" t="s">
        <v>128</v>
      </c>
      <c r="C16" s="32"/>
      <c r="D16" s="32" t="s">
        <v>129</v>
      </c>
      <c r="E16" s="31" t="s">
        <v>120</v>
      </c>
      <c r="F16" s="31">
        <v>2020</v>
      </c>
      <c r="G16" s="31" t="s">
        <v>28</v>
      </c>
      <c r="H16" s="33">
        <v>93.8</v>
      </c>
      <c r="I16" s="33"/>
      <c r="J16" s="10">
        <f t="shared" si="0"/>
        <v>93.8</v>
      </c>
      <c r="K16" s="33"/>
    </row>
    <row r="17" spans="1:11" x14ac:dyDescent="0.25">
      <c r="A17" s="31" t="s">
        <v>127</v>
      </c>
      <c r="B17" s="32" t="s">
        <v>118</v>
      </c>
      <c r="C17" s="32"/>
      <c r="D17" s="32" t="s">
        <v>119</v>
      </c>
      <c r="E17" s="31" t="s">
        <v>120</v>
      </c>
      <c r="F17" s="31">
        <v>2020</v>
      </c>
      <c r="G17" s="31" t="s">
        <v>28</v>
      </c>
      <c r="H17" s="33">
        <v>25</v>
      </c>
      <c r="I17" s="33"/>
      <c r="J17" s="10">
        <f t="shared" si="0"/>
        <v>25</v>
      </c>
      <c r="K17" s="33"/>
    </row>
    <row r="18" spans="1:11" ht="30" x14ac:dyDescent="0.25">
      <c r="A18" s="31" t="s">
        <v>130</v>
      </c>
      <c r="B18" s="32" t="s">
        <v>131</v>
      </c>
      <c r="C18" s="32"/>
      <c r="D18" s="32" t="s">
        <v>132</v>
      </c>
      <c r="E18" s="31" t="s">
        <v>111</v>
      </c>
      <c r="F18" s="31">
        <v>3100</v>
      </c>
      <c r="G18" s="31" t="s">
        <v>28</v>
      </c>
      <c r="H18" s="33">
        <v>190.84</v>
      </c>
      <c r="I18" s="33"/>
      <c r="J18" s="10">
        <f t="shared" si="0"/>
        <v>190.84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655.43999999999994</v>
      </c>
      <c r="I27" s="12">
        <f>SUM(I7:I26)</f>
        <v>59.660000000000004</v>
      </c>
      <c r="J27" s="12">
        <f>SUM(J7:J26)</f>
        <v>715.1</v>
      </c>
      <c r="K27" s="13">
        <f>SUM(K7:K26)</f>
        <v>0</v>
      </c>
    </row>
    <row r="28" spans="1:11" ht="36" x14ac:dyDescent="0.25">
      <c r="J28" s="14" t="str">
        <f>IF(J27=Summary!B20,"","DOES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8mAw+tt9ZS05bY2zvfDCtLyI+Xe4I8XrD9AZRJx3goCz4VM6vYrgqi/CnW4WXoIavTHkNg5fLAW7GifkoXh1dQ==" saltValue="pa79MuLue8D0+TlKcKPsk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Summary!E21</f>
        <v>17</v>
      </c>
      <c r="C3" s="59"/>
      <c r="D3" s="54" t="s">
        <v>133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L/nRZA/AHILOoRtU/XJbVXrh+u4/AI9lruSQhzb49DC2b1NO3NdWAZso9beIOTnK3S/fS2SVQOLrera3AoLBiA==" saltValue="8PmlmAR3QzdfQJ0BhkZLT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Summary!E22</f>
        <v>18</v>
      </c>
      <c r="C3" s="59"/>
      <c r="D3" s="54" t="s">
        <v>134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3LRbBpeHTw7C5cWD9MD8qWMz7YnKxet24D84gVH2WwGL3zdfqAS4d51nrmkKaFmnXTPEfjLqUove6XI8uU1eOA==" saltValue="lM0bbmZe8OIuJqUyeIOk6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6"/>
  <sheetViews>
    <sheetView workbookViewId="0">
      <selection activeCell="G7" sqref="E7:G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</f>
        <v>1</v>
      </c>
      <c r="C3" s="59"/>
      <c r="D3" s="54" t="s">
        <v>10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43688</v>
      </c>
      <c r="B7" s="28" t="s">
        <v>25</v>
      </c>
      <c r="C7" s="28"/>
      <c r="D7" s="28" t="s">
        <v>26</v>
      </c>
      <c r="E7" s="29" t="s">
        <v>27</v>
      </c>
      <c r="F7" s="29">
        <v>1700</v>
      </c>
      <c r="G7" s="29" t="s">
        <v>28</v>
      </c>
      <c r="H7" s="30">
        <v>10</v>
      </c>
      <c r="I7" s="30">
        <v>2</v>
      </c>
      <c r="J7" s="10">
        <f>SUM(H7:I7)</f>
        <v>12</v>
      </c>
      <c r="K7" s="30"/>
    </row>
    <row r="8" spans="1:11" ht="30" x14ac:dyDescent="0.25">
      <c r="A8" s="31" t="s">
        <v>29</v>
      </c>
      <c r="B8" s="32" t="s">
        <v>25</v>
      </c>
      <c r="C8" s="32"/>
      <c r="D8" s="32" t="s">
        <v>26</v>
      </c>
      <c r="E8" s="31" t="s">
        <v>27</v>
      </c>
      <c r="F8" s="31">
        <v>1700</v>
      </c>
      <c r="G8" s="31" t="s">
        <v>28</v>
      </c>
      <c r="H8" s="33">
        <v>10</v>
      </c>
      <c r="I8" s="33">
        <v>2</v>
      </c>
      <c r="J8" s="10">
        <f t="shared" ref="J8:J26" si="0">SUM(H8:I8)</f>
        <v>12</v>
      </c>
      <c r="K8" s="33"/>
    </row>
    <row r="9" spans="1:11" ht="30" x14ac:dyDescent="0.25">
      <c r="A9" s="31" t="s">
        <v>30</v>
      </c>
      <c r="B9" s="32" t="s">
        <v>25</v>
      </c>
      <c r="C9" s="32"/>
      <c r="D9" s="32" t="s">
        <v>26</v>
      </c>
      <c r="E9" s="31" t="s">
        <v>27</v>
      </c>
      <c r="F9" s="31">
        <v>1700</v>
      </c>
      <c r="G9" s="31" t="s">
        <v>28</v>
      </c>
      <c r="H9" s="33">
        <v>10</v>
      </c>
      <c r="I9" s="33">
        <v>2</v>
      </c>
      <c r="J9" s="10">
        <f t="shared" si="0"/>
        <v>12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30</v>
      </c>
      <c r="I27" s="12">
        <f>SUM(I7:I26)</f>
        <v>6</v>
      </c>
      <c r="J27" s="12">
        <f>SUM(J7:J26)</f>
        <v>36</v>
      </c>
      <c r="K27" s="13">
        <f>SUM(K7:K26)</f>
        <v>0</v>
      </c>
    </row>
    <row r="28" spans="1:11" ht="36" x14ac:dyDescent="0.25">
      <c r="J28" s="14" t="str">
        <f>IF(J27=Summary!B5,"","DOES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KhtaUxMZNTsLDfyxZEfQfOJzVSTyZH7bfWOuhHtwik8KV+ko7WVWIec70hJNpy/FDPJUeJs3voJIhSNMKVRnXg==" saltValue="tZ7P7w2Y0k8ogUJNDUgcrA==" spinCount="100000" sheet="1" objects="1" scenarios="1"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6"/>
  <sheetViews>
    <sheetView topLeftCell="A10" workbookViewId="0">
      <selection activeCell="H14" sqref="H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Summary!E23</f>
        <v>19</v>
      </c>
      <c r="C3" s="59"/>
      <c r="D3" s="54" t="s">
        <v>135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43688</v>
      </c>
      <c r="B7" s="28" t="s">
        <v>136</v>
      </c>
      <c r="C7" s="28"/>
      <c r="D7" s="28" t="s">
        <v>137</v>
      </c>
      <c r="E7" s="29" t="s">
        <v>45</v>
      </c>
      <c r="F7" s="29">
        <v>1460</v>
      </c>
      <c r="G7" s="29" t="s">
        <v>28</v>
      </c>
      <c r="H7" s="30">
        <v>34.369999999999997</v>
      </c>
      <c r="I7" s="30">
        <v>6.87</v>
      </c>
      <c r="J7" s="10">
        <f>SUM(H7:I7)</f>
        <v>41.239999999999995</v>
      </c>
      <c r="K7" s="30"/>
    </row>
    <row r="8" spans="1:11" x14ac:dyDescent="0.25">
      <c r="A8" s="38">
        <v>43688</v>
      </c>
      <c r="B8" s="32" t="s">
        <v>101</v>
      </c>
      <c r="C8" s="32"/>
      <c r="D8" s="32" t="s">
        <v>86</v>
      </c>
      <c r="E8" s="31" t="s">
        <v>45</v>
      </c>
      <c r="F8" s="31">
        <v>190</v>
      </c>
      <c r="G8" s="31" t="s">
        <v>46</v>
      </c>
      <c r="H8" s="33">
        <v>14.38</v>
      </c>
      <c r="I8" s="33">
        <v>2.27</v>
      </c>
      <c r="J8" s="10">
        <f t="shared" ref="J8:J26" si="0">SUM(H8:I8)</f>
        <v>16.650000000000002</v>
      </c>
      <c r="K8" s="33"/>
    </row>
    <row r="9" spans="1:11" x14ac:dyDescent="0.25">
      <c r="A9" s="38">
        <v>43780</v>
      </c>
      <c r="B9" s="32" t="s">
        <v>83</v>
      </c>
      <c r="C9" s="32"/>
      <c r="D9" s="32" t="s">
        <v>86</v>
      </c>
      <c r="E9" s="31" t="s">
        <v>45</v>
      </c>
      <c r="F9" s="31">
        <v>190</v>
      </c>
      <c r="G9" s="31" t="s">
        <v>46</v>
      </c>
      <c r="H9" s="33">
        <v>45.79</v>
      </c>
      <c r="I9" s="33">
        <v>0.7</v>
      </c>
      <c r="J9" s="10">
        <f t="shared" si="0"/>
        <v>46.49</v>
      </c>
      <c r="K9" s="33"/>
    </row>
    <row r="10" spans="1:11" x14ac:dyDescent="0.25">
      <c r="A10" s="31" t="s">
        <v>138</v>
      </c>
      <c r="B10" s="32" t="s">
        <v>136</v>
      </c>
      <c r="C10" s="32"/>
      <c r="D10" s="32" t="s">
        <v>137</v>
      </c>
      <c r="E10" s="31" t="s">
        <v>45</v>
      </c>
      <c r="F10" s="31">
        <v>1460</v>
      </c>
      <c r="G10" s="31" t="s">
        <v>28</v>
      </c>
      <c r="H10" s="33">
        <v>40.43</v>
      </c>
      <c r="I10" s="33">
        <v>8.09</v>
      </c>
      <c r="J10" s="10">
        <f t="shared" si="0"/>
        <v>48.519999999999996</v>
      </c>
      <c r="K10" s="33"/>
    </row>
    <row r="11" spans="1:11" x14ac:dyDescent="0.25">
      <c r="A11" s="31" t="s">
        <v>138</v>
      </c>
      <c r="B11" s="32" t="s">
        <v>139</v>
      </c>
      <c r="C11" s="32"/>
      <c r="D11" s="32" t="s">
        <v>86</v>
      </c>
      <c r="E11" s="31" t="s">
        <v>45</v>
      </c>
      <c r="F11" s="31">
        <v>190</v>
      </c>
      <c r="G11" s="31" t="s">
        <v>46</v>
      </c>
      <c r="H11" s="33">
        <v>38.770000000000003</v>
      </c>
      <c r="I11" s="33">
        <v>1.18</v>
      </c>
      <c r="J11" s="10">
        <f t="shared" si="0"/>
        <v>39.950000000000003</v>
      </c>
      <c r="K11" s="33"/>
    </row>
    <row r="12" spans="1:11" x14ac:dyDescent="0.25">
      <c r="A12" s="31" t="s">
        <v>140</v>
      </c>
      <c r="B12" s="32" t="s">
        <v>141</v>
      </c>
      <c r="C12" s="32"/>
      <c r="D12" s="32" t="s">
        <v>88</v>
      </c>
      <c r="E12" s="31" t="s">
        <v>89</v>
      </c>
      <c r="F12" s="31">
        <v>2400</v>
      </c>
      <c r="G12" s="31" t="s">
        <v>90</v>
      </c>
      <c r="H12" s="33">
        <v>86.6</v>
      </c>
      <c r="I12" s="33">
        <v>2.6</v>
      </c>
      <c r="J12" s="10">
        <f t="shared" si="0"/>
        <v>89.199999999999989</v>
      </c>
      <c r="K12" s="33"/>
    </row>
    <row r="13" spans="1:11" x14ac:dyDescent="0.25">
      <c r="A13" s="31" t="s">
        <v>142</v>
      </c>
      <c r="B13" s="32" t="s">
        <v>141</v>
      </c>
      <c r="C13" s="32"/>
      <c r="D13" s="32" t="s">
        <v>88</v>
      </c>
      <c r="E13" s="31" t="s">
        <v>89</v>
      </c>
      <c r="F13" s="31">
        <v>2400</v>
      </c>
      <c r="G13" s="31" t="s">
        <v>90</v>
      </c>
      <c r="H13" s="33">
        <v>112.8</v>
      </c>
      <c r="I13" s="33">
        <v>3</v>
      </c>
      <c r="J13" s="10">
        <f t="shared" si="0"/>
        <v>115.8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373.14000000000004</v>
      </c>
      <c r="I27" s="12">
        <f>SUM(I7:I26)</f>
        <v>24.71</v>
      </c>
      <c r="J27" s="12">
        <f>SUM(J7:J26)</f>
        <v>397.84999999999997</v>
      </c>
      <c r="K27" s="13">
        <f>SUM(K7:K26)</f>
        <v>0</v>
      </c>
    </row>
    <row r="28" spans="1:11" ht="36" x14ac:dyDescent="0.25">
      <c r="J28" s="14" t="str">
        <f>IF(J27=Summary!B23,"","DOES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pGiVEWkffgq6RAVgfUuo9S0gJHgnGFw9EzZ9+PMOKuxgOQg8ibJqAatB7COuISiUCvsJFyePvX7jk7YEeafCBQ==" saltValue="0ETVuFANB1ykn5wPiIL0h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Summary!E24</f>
        <v>20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/0LmCQpUQ//exru9bpF3/CFUHnCBftFWGMYxYw3H3Apb/n8oXu+hpKWg+6u8oz5QnQaIIjXq0yHBMuQDP8BZQg==" saltValue="WTfcBrI+Ld7m9PCBXO+G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Summary!E25</f>
        <v>21</v>
      </c>
      <c r="C3" s="59"/>
      <c r="D3" s="54" t="s">
        <v>143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cbf4N9hLvp7bsuecCGejovISssAfQ9wX3LPVjs9w8MgMrtYvG3OYa300oQS0G1SmzDvv5C4I3mO1FDdwq5d4pQ==" saltValue="UEAUkzYZ0q6wT4PeGLXV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Summary!E26</f>
        <v>22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MC7Z5ZhgkU/gGIO2kpEqg8fzchgVyKtj3+vTEcEy5jTe3NEr/1MAqs6GXorauyfEIOYf8/532cylY9Bq3C17Uw==" saltValue="fHDKUCoBcwtS3E869KT43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6"/>
  <sheetViews>
    <sheetView workbookViewId="0">
      <selection activeCell="D4" sqref="D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Summary!E27</f>
        <v>23</v>
      </c>
      <c r="C3" s="59"/>
      <c r="D3" s="54" t="s">
        <v>144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94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Summary!E28</f>
        <v>24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Summary!E29</f>
        <v>25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hD3B0YmHvn/w0pPK24RFx0VajkWXglWiiEICijU8z26slVhAYeIN8vz3Us8T34ZA/ASCnfMY+RkmqffgS+KEMQ==" saltValue="mSQGaxZRVK/W+fM035Z2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Summary!E30</f>
        <v>26</v>
      </c>
      <c r="C3" s="59"/>
      <c r="D3" s="54" t="s">
        <v>145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Summary!E31</f>
        <v>27</v>
      </c>
      <c r="C3" s="59"/>
      <c r="D3" s="54" t="s">
        <v>146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3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aMSIhjgHMhTbVyjebr6nudXrCa4Pvh99F59XhjeqOeBZd2x/d3H5UOAtQIqPWt7Yqw6AJW6hTiezAzYVHubvhA==" saltValue="WTjFYmdLeZeaWFaxETUj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Summary!E32</f>
        <v>28</v>
      </c>
      <c r="C3" s="59"/>
      <c r="D3" s="54" t="s">
        <v>147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43657</v>
      </c>
      <c r="B7" s="28" t="s">
        <v>148</v>
      </c>
      <c r="C7" s="28"/>
      <c r="D7" s="28" t="s">
        <v>149</v>
      </c>
      <c r="E7" s="29" t="s">
        <v>150</v>
      </c>
      <c r="F7" s="29">
        <v>3210</v>
      </c>
      <c r="G7" s="29" t="s">
        <v>151</v>
      </c>
      <c r="H7" s="30">
        <v>41</v>
      </c>
      <c r="I7" s="30">
        <v>0</v>
      </c>
      <c r="J7" s="10">
        <f>SUM(H7:I7)</f>
        <v>41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41</v>
      </c>
      <c r="I27" s="12">
        <f>SUM(I7:I26)</f>
        <v>0</v>
      </c>
      <c r="J27" s="12">
        <f>SUM(J7:J26)</f>
        <v>41</v>
      </c>
      <c r="K27" s="13">
        <f>SUM(K7:K26)</f>
        <v>0</v>
      </c>
    </row>
    <row r="28" spans="1:11" ht="36" x14ac:dyDescent="0.25">
      <c r="J28" s="14" t="str">
        <f>IF(J27=Summary!B32,"","DOES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94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</f>
        <v>2</v>
      </c>
      <c r="C3" s="59"/>
      <c r="D3" s="54" t="s">
        <v>40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 t="s">
        <v>41</v>
      </c>
      <c r="B7" s="28" t="s">
        <v>42</v>
      </c>
      <c r="C7" s="28" t="s">
        <v>43</v>
      </c>
      <c r="D7" s="28" t="s">
        <v>44</v>
      </c>
      <c r="E7" s="29" t="s">
        <v>45</v>
      </c>
      <c r="F7" s="29">
        <v>190</v>
      </c>
      <c r="G7" s="29" t="s">
        <v>46</v>
      </c>
      <c r="H7" s="30">
        <v>48.26</v>
      </c>
      <c r="I7" s="30">
        <v>3.08</v>
      </c>
      <c r="J7" s="10">
        <v>50.35</v>
      </c>
      <c r="K7" s="30"/>
    </row>
    <row r="8" spans="1:11" ht="30" x14ac:dyDescent="0.25">
      <c r="A8" s="31" t="s">
        <v>41</v>
      </c>
      <c r="B8" s="32" t="s">
        <v>47</v>
      </c>
      <c r="C8" s="32" t="s">
        <v>48</v>
      </c>
      <c r="D8" s="28" t="s">
        <v>44</v>
      </c>
      <c r="E8" s="31" t="s">
        <v>45</v>
      </c>
      <c r="F8" s="31">
        <v>190</v>
      </c>
      <c r="G8" s="31" t="s">
        <v>46</v>
      </c>
      <c r="H8" s="33">
        <v>32.25</v>
      </c>
      <c r="I8" s="33">
        <v>6.45</v>
      </c>
      <c r="J8" s="10">
        <v>38.700000000000003</v>
      </c>
      <c r="K8" s="33"/>
    </row>
    <row r="9" spans="1:11" ht="30" x14ac:dyDescent="0.25">
      <c r="A9" s="31" t="s">
        <v>41</v>
      </c>
      <c r="B9" s="32" t="s">
        <v>49</v>
      </c>
      <c r="C9" s="32" t="s">
        <v>48</v>
      </c>
      <c r="D9" s="28" t="s">
        <v>44</v>
      </c>
      <c r="E9" s="31" t="s">
        <v>45</v>
      </c>
      <c r="F9" s="31">
        <v>190</v>
      </c>
      <c r="G9" s="31" t="s">
        <v>46</v>
      </c>
      <c r="H9" s="33">
        <v>85.35</v>
      </c>
      <c r="I9" s="33">
        <v>17.07</v>
      </c>
      <c r="J9" s="10">
        <v>102.43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ref="J10:J26" si="0">SUM(H10:I10)</f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165.85999999999999</v>
      </c>
      <c r="I27" s="12">
        <f>SUM(I7:I26)</f>
        <v>26.6</v>
      </c>
      <c r="J27" s="12">
        <f>SUM(J7:J26)</f>
        <v>191.48000000000002</v>
      </c>
      <c r="K27" s="13">
        <f>SUM(K7:K26)</f>
        <v>0</v>
      </c>
    </row>
    <row r="28" spans="1:11" ht="36" x14ac:dyDescent="0.25">
      <c r="J28" s="14" t="str">
        <f>IF(J27=Summary!B6,"","DOES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Summary!E33</f>
        <v>29</v>
      </c>
      <c r="C3" s="59"/>
      <c r="D3" s="54" t="s">
        <v>152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153</v>
      </c>
      <c r="B7" s="28" t="s">
        <v>154</v>
      </c>
      <c r="C7" s="28"/>
      <c r="D7" s="28"/>
      <c r="E7" s="29"/>
      <c r="F7" s="29"/>
      <c r="G7" s="29"/>
      <c r="H7" s="30">
        <v>154</v>
      </c>
      <c r="I7" s="30"/>
      <c r="J7" s="10">
        <f>SUM(H7:I7)</f>
        <v>154</v>
      </c>
      <c r="K7" s="30"/>
    </row>
    <row r="8" spans="1:11" ht="45" x14ac:dyDescent="0.25">
      <c r="A8" s="31" t="s">
        <v>155</v>
      </c>
      <c r="B8" s="32" t="s">
        <v>156</v>
      </c>
      <c r="C8" s="32"/>
      <c r="D8" s="32" t="s">
        <v>157</v>
      </c>
      <c r="E8" s="31" t="s">
        <v>89</v>
      </c>
      <c r="F8" s="31">
        <v>220</v>
      </c>
      <c r="G8" s="31" t="s">
        <v>90</v>
      </c>
      <c r="H8" s="33">
        <v>70.77</v>
      </c>
      <c r="I8" s="33"/>
      <c r="J8" s="10">
        <f t="shared" ref="J8:J26" si="0">SUM(H8:I8)</f>
        <v>70.77</v>
      </c>
      <c r="K8" s="33"/>
    </row>
    <row r="9" spans="1:11" ht="30" x14ac:dyDescent="0.25">
      <c r="A9" s="31" t="s">
        <v>158</v>
      </c>
      <c r="B9" s="32" t="s">
        <v>159</v>
      </c>
      <c r="C9" s="32"/>
      <c r="D9" s="32" t="s">
        <v>160</v>
      </c>
      <c r="E9" s="31" t="s">
        <v>27</v>
      </c>
      <c r="F9" s="31">
        <v>1700</v>
      </c>
      <c r="G9" s="31" t="s">
        <v>28</v>
      </c>
      <c r="H9" s="33">
        <v>28</v>
      </c>
      <c r="I9" s="33"/>
      <c r="J9" s="10">
        <f t="shared" si="0"/>
        <v>28</v>
      </c>
      <c r="K9" s="33"/>
    </row>
    <row r="10" spans="1:11" ht="45" x14ac:dyDescent="0.25">
      <c r="A10" s="31" t="s">
        <v>158</v>
      </c>
      <c r="B10" s="32" t="s">
        <v>161</v>
      </c>
      <c r="C10" s="32"/>
      <c r="D10" s="32" t="s">
        <v>157</v>
      </c>
      <c r="E10" s="31" t="s">
        <v>89</v>
      </c>
      <c r="F10" s="31">
        <v>220</v>
      </c>
      <c r="G10" s="31" t="s">
        <v>90</v>
      </c>
      <c r="H10" s="33">
        <v>23.41</v>
      </c>
      <c r="I10" s="33"/>
      <c r="J10" s="10">
        <f t="shared" si="0"/>
        <v>23.41</v>
      </c>
      <c r="K10" s="33"/>
    </row>
    <row r="11" spans="1:11" ht="45" x14ac:dyDescent="0.25">
      <c r="A11" s="31" t="s">
        <v>158</v>
      </c>
      <c r="B11" s="32" t="s">
        <v>162</v>
      </c>
      <c r="C11" s="32"/>
      <c r="D11" s="32" t="s">
        <v>157</v>
      </c>
      <c r="E11" s="31" t="s">
        <v>89</v>
      </c>
      <c r="F11" s="31">
        <v>220</v>
      </c>
      <c r="G11" s="31" t="s">
        <v>90</v>
      </c>
      <c r="H11" s="33">
        <v>23.55</v>
      </c>
      <c r="I11" s="33"/>
      <c r="J11" s="10">
        <f t="shared" si="0"/>
        <v>23.55</v>
      </c>
      <c r="K11" s="33"/>
    </row>
    <row r="12" spans="1:11" ht="30" x14ac:dyDescent="0.25">
      <c r="A12" s="31" t="s">
        <v>163</v>
      </c>
      <c r="B12" s="32" t="s">
        <v>164</v>
      </c>
      <c r="C12" s="32"/>
      <c r="D12" s="32" t="s">
        <v>165</v>
      </c>
      <c r="E12" s="31" t="s">
        <v>166</v>
      </c>
      <c r="F12" s="31">
        <v>3215</v>
      </c>
      <c r="G12" s="31" t="s">
        <v>28</v>
      </c>
      <c r="H12" s="33">
        <v>150.59</v>
      </c>
      <c r="I12" s="33"/>
      <c r="J12" s="10">
        <f t="shared" si="0"/>
        <v>150.59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450.32000000000005</v>
      </c>
      <c r="I27" s="12">
        <f>SUM(I7:I26)</f>
        <v>0</v>
      </c>
      <c r="J27" s="12">
        <f>SUM(J7:J26)</f>
        <v>450.32000000000005</v>
      </c>
      <c r="K27" s="13">
        <f>SUM(K7:K26)</f>
        <v>0</v>
      </c>
    </row>
    <row r="28" spans="1:11" ht="36" x14ac:dyDescent="0.25">
      <c r="J28" s="14" t="str">
        <f>IF(J27=Summary!B33,"","DOES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kH/b58Pi5SDvvMkjPJWCzv8ARE/8iZkGIioJ4555yGT+egFaPmkVrUbI695cccSNiY/NhankXTyH2S6g5IsJ6w==" saltValue="Usi8O3ulEMT9bVJ3JEBm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Summary!E34</f>
        <v>30</v>
      </c>
      <c r="C3" s="59"/>
      <c r="D3" s="54" t="s">
        <v>167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XnsgAhWCzT5jP92Vh1PwvORsDrhWMVIvt+gf01gwkFH9Ovd7EX3QSdZvlMPDE8jWB5l6u5Btke3gGUHVvqFbzA==" saltValue="qe9WmZZulwDJ5GYXI3D+E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Summary!E35</f>
        <v>31</v>
      </c>
      <c r="C3" s="59"/>
      <c r="D3" s="54" t="s">
        <v>168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Summary!E36</f>
        <v>32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7UY6tDcR6BvU6o0+oAjSBVJMdotuxg7wAwdYOUlm2tFadYCtxKmckUNv5VMPHtx7UgolTz19NCUZZi3q172SgQ==" saltValue="ISDPWtKBL0VAVDD145ADT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Summary!E37</f>
        <v>33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Summary!E38</f>
        <v>34</v>
      </c>
      <c r="C3" s="59"/>
      <c r="D3" s="54" t="s">
        <v>169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43780</v>
      </c>
      <c r="B7" s="28" t="s">
        <v>118</v>
      </c>
      <c r="C7" s="28"/>
      <c r="D7" s="28" t="s">
        <v>170</v>
      </c>
      <c r="E7" s="29" t="s">
        <v>171</v>
      </c>
      <c r="F7" s="29">
        <v>2050</v>
      </c>
      <c r="G7" s="29" t="s">
        <v>46</v>
      </c>
      <c r="H7" s="30">
        <v>9.6999999999999993</v>
      </c>
      <c r="I7" s="30">
        <v>0</v>
      </c>
      <c r="J7" s="10">
        <f>SUM(H7:I7)</f>
        <v>9.6999999999999993</v>
      </c>
      <c r="K7" s="30"/>
    </row>
    <row r="8" spans="1:11" x14ac:dyDescent="0.25">
      <c r="A8" s="31" t="s">
        <v>172</v>
      </c>
      <c r="B8" s="32" t="s">
        <v>173</v>
      </c>
      <c r="C8" s="32"/>
      <c r="D8" s="32" t="s">
        <v>174</v>
      </c>
      <c r="E8" s="31" t="s">
        <v>175</v>
      </c>
      <c r="F8" s="31">
        <v>2910</v>
      </c>
      <c r="G8" s="31" t="s">
        <v>176</v>
      </c>
      <c r="H8" s="33">
        <v>2.67</v>
      </c>
      <c r="I8" s="33">
        <v>0.53</v>
      </c>
      <c r="J8" s="10">
        <f t="shared" ref="J8:J26" si="0">SUM(H8:I8)</f>
        <v>3.2</v>
      </c>
      <c r="K8" s="33"/>
    </row>
    <row r="9" spans="1:11" x14ac:dyDescent="0.25">
      <c r="A9" s="31" t="s">
        <v>177</v>
      </c>
      <c r="B9" s="32" t="s">
        <v>173</v>
      </c>
      <c r="C9" s="32"/>
      <c r="D9" s="32" t="s">
        <v>174</v>
      </c>
      <c r="E9" s="31" t="s">
        <v>175</v>
      </c>
      <c r="F9" s="31">
        <v>2910</v>
      </c>
      <c r="G9" s="31" t="s">
        <v>176</v>
      </c>
      <c r="H9" s="33">
        <v>3.08</v>
      </c>
      <c r="I9" s="33">
        <v>0.62</v>
      </c>
      <c r="J9" s="10">
        <f t="shared" si="0"/>
        <v>3.7</v>
      </c>
      <c r="K9" s="33"/>
    </row>
    <row r="10" spans="1:11" x14ac:dyDescent="0.25">
      <c r="A10" s="31" t="s">
        <v>94</v>
      </c>
      <c r="B10" s="32" t="s">
        <v>178</v>
      </c>
      <c r="C10" s="32"/>
      <c r="D10" s="32" t="s">
        <v>170</v>
      </c>
      <c r="E10" s="31" t="s">
        <v>171</v>
      </c>
      <c r="F10" s="31">
        <v>2050</v>
      </c>
      <c r="G10" s="31" t="s">
        <v>46</v>
      </c>
      <c r="H10" s="33">
        <v>68.02</v>
      </c>
      <c r="I10" s="33">
        <v>5.92</v>
      </c>
      <c r="J10" s="10">
        <f t="shared" si="0"/>
        <v>73.94</v>
      </c>
      <c r="K10" s="33"/>
    </row>
    <row r="11" spans="1:11" x14ac:dyDescent="0.25">
      <c r="A11" s="31" t="s">
        <v>95</v>
      </c>
      <c r="B11" s="32" t="s">
        <v>179</v>
      </c>
      <c r="C11" s="32"/>
      <c r="D11" s="32" t="s">
        <v>180</v>
      </c>
      <c r="E11" s="31" t="s">
        <v>171</v>
      </c>
      <c r="F11" s="31">
        <v>2050</v>
      </c>
      <c r="G11" s="31" t="s">
        <v>46</v>
      </c>
      <c r="H11" s="33">
        <v>47.12</v>
      </c>
      <c r="I11" s="33">
        <v>9.35</v>
      </c>
      <c r="J11" s="10">
        <f t="shared" si="0"/>
        <v>56.47</v>
      </c>
      <c r="K11" s="33"/>
    </row>
    <row r="12" spans="1:11" x14ac:dyDescent="0.25">
      <c r="A12" s="31" t="s">
        <v>181</v>
      </c>
      <c r="B12" s="32" t="s">
        <v>182</v>
      </c>
      <c r="C12" s="32"/>
      <c r="D12" s="32" t="s">
        <v>180</v>
      </c>
      <c r="E12" s="31" t="s">
        <v>171</v>
      </c>
      <c r="F12" s="31">
        <v>2050</v>
      </c>
      <c r="G12" s="31" t="s">
        <v>46</v>
      </c>
      <c r="H12" s="33">
        <v>36.42</v>
      </c>
      <c r="I12" s="33">
        <v>7.28</v>
      </c>
      <c r="J12" s="10">
        <f t="shared" si="0"/>
        <v>43.7</v>
      </c>
      <c r="K12" s="33"/>
    </row>
    <row r="13" spans="1:11" x14ac:dyDescent="0.25">
      <c r="A13" s="31" t="s">
        <v>183</v>
      </c>
      <c r="B13" s="32" t="s">
        <v>182</v>
      </c>
      <c r="C13" s="32"/>
      <c r="D13" s="32" t="s">
        <v>180</v>
      </c>
      <c r="E13" s="31" t="s">
        <v>171</v>
      </c>
      <c r="F13" s="31">
        <v>2050</v>
      </c>
      <c r="G13" s="31" t="s">
        <v>46</v>
      </c>
      <c r="H13" s="33">
        <v>49.17</v>
      </c>
      <c r="I13" s="33">
        <v>9.83</v>
      </c>
      <c r="J13" s="10">
        <f t="shared" si="0"/>
        <v>59</v>
      </c>
      <c r="K13" s="33"/>
    </row>
    <row r="14" spans="1:11" x14ac:dyDescent="0.25">
      <c r="A14" s="31" t="s">
        <v>184</v>
      </c>
      <c r="B14" s="32" t="s">
        <v>185</v>
      </c>
      <c r="C14" s="32"/>
      <c r="D14" s="32" t="s">
        <v>180</v>
      </c>
      <c r="E14" s="31" t="s">
        <v>171</v>
      </c>
      <c r="F14" s="31">
        <v>2050</v>
      </c>
      <c r="G14" s="31" t="s">
        <v>46</v>
      </c>
      <c r="H14" s="33">
        <v>68.75</v>
      </c>
      <c r="I14" s="33">
        <v>0</v>
      </c>
      <c r="J14" s="10">
        <f t="shared" si="0"/>
        <v>68.75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284.93</v>
      </c>
      <c r="I27" s="12">
        <f>SUM(I7:I26)</f>
        <v>33.53</v>
      </c>
      <c r="J27" s="12">
        <f>SUM(J7:J26)</f>
        <v>318.45999999999998</v>
      </c>
      <c r="K27" s="13">
        <f>SUM(K7:K26)</f>
        <v>0</v>
      </c>
    </row>
    <row r="28" spans="1:11" ht="36" x14ac:dyDescent="0.25">
      <c r="J28" s="14" t="str">
        <f>IF(J27=Summary!B38,"","DOES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186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74">
        <v>43750</v>
      </c>
      <c r="C36" s="62"/>
      <c r="D36" s="63"/>
    </row>
  </sheetData>
  <sheetProtection algorithmName="SHA-512" hashValue="s2iNoJ2yLA06UTe0Ukbr1GxicrdSZajBWWFmIlbixNF7G1LqA9znecHTWYwOqjvrDYnKNbTPud4RqsEK2EDO5w==" saltValue="AfYvERQ0SxnffR9rnsIon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6"/>
  <sheetViews>
    <sheetView workbookViewId="0">
      <selection activeCell="M13" sqref="M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Summary!E39</f>
        <v>35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172</v>
      </c>
      <c r="B7" s="28" t="s">
        <v>187</v>
      </c>
      <c r="C7" s="28"/>
      <c r="D7" s="28" t="s">
        <v>188</v>
      </c>
      <c r="E7" s="29" t="s">
        <v>189</v>
      </c>
      <c r="F7" s="29">
        <v>2400</v>
      </c>
      <c r="G7" s="29" t="s">
        <v>190</v>
      </c>
      <c r="H7" s="30">
        <v>1.63</v>
      </c>
      <c r="I7" s="30">
        <v>0.32</v>
      </c>
      <c r="J7" s="10">
        <f>SUM(H7:I7)</f>
        <v>1.95</v>
      </c>
      <c r="K7" s="30"/>
    </row>
    <row r="8" spans="1:11" x14ac:dyDescent="0.25">
      <c r="A8" s="31" t="s">
        <v>172</v>
      </c>
      <c r="B8" s="32" t="s">
        <v>187</v>
      </c>
      <c r="C8" s="32"/>
      <c r="D8" s="32" t="s">
        <v>188</v>
      </c>
      <c r="E8" s="29" t="s">
        <v>189</v>
      </c>
      <c r="F8" s="31">
        <v>2400</v>
      </c>
      <c r="G8" s="31" t="s">
        <v>190</v>
      </c>
      <c r="H8" s="33">
        <v>4.42</v>
      </c>
      <c r="I8" s="33">
        <v>0.88</v>
      </c>
      <c r="J8" s="10">
        <f t="shared" ref="J8:J26" si="0">SUM(H8:I8)</f>
        <v>5.3</v>
      </c>
      <c r="K8" s="33"/>
    </row>
    <row r="9" spans="1:11" x14ac:dyDescent="0.25">
      <c r="A9" s="31" t="s">
        <v>138</v>
      </c>
      <c r="B9" s="32" t="s">
        <v>191</v>
      </c>
      <c r="C9" s="32"/>
      <c r="D9" s="32" t="s">
        <v>192</v>
      </c>
      <c r="E9" s="31" t="s">
        <v>193</v>
      </c>
      <c r="F9" s="31">
        <v>1700</v>
      </c>
      <c r="G9" s="31" t="s">
        <v>190</v>
      </c>
      <c r="H9" s="33">
        <v>2.04</v>
      </c>
      <c r="I9" s="33">
        <v>0.41</v>
      </c>
      <c r="J9" s="10">
        <f t="shared" si="0"/>
        <v>2.4500000000000002</v>
      </c>
      <c r="K9" s="33"/>
    </row>
    <row r="10" spans="1:11" x14ac:dyDescent="0.25">
      <c r="A10" s="31" t="s">
        <v>177</v>
      </c>
      <c r="B10" s="32" t="s">
        <v>194</v>
      </c>
      <c r="C10" s="32"/>
      <c r="D10" s="32" t="s">
        <v>192</v>
      </c>
      <c r="E10" s="31" t="s">
        <v>193</v>
      </c>
      <c r="F10" s="31">
        <v>1700</v>
      </c>
      <c r="G10" s="31" t="s">
        <v>190</v>
      </c>
      <c r="H10" s="33">
        <v>8.42</v>
      </c>
      <c r="I10" s="33">
        <v>1.68</v>
      </c>
      <c r="J10" s="10">
        <f t="shared" si="0"/>
        <v>10.1</v>
      </c>
      <c r="K10" s="33"/>
    </row>
    <row r="11" spans="1:11" ht="30" x14ac:dyDescent="0.25">
      <c r="A11" s="31" t="s">
        <v>177</v>
      </c>
      <c r="B11" s="32" t="s">
        <v>195</v>
      </c>
      <c r="C11" s="32"/>
      <c r="D11" s="32" t="s">
        <v>196</v>
      </c>
      <c r="E11" s="31" t="s">
        <v>193</v>
      </c>
      <c r="F11" s="31">
        <v>1700</v>
      </c>
      <c r="G11" s="31" t="s">
        <v>190</v>
      </c>
      <c r="H11" s="33">
        <v>10.92</v>
      </c>
      <c r="I11" s="33">
        <v>2.1800000000000002</v>
      </c>
      <c r="J11" s="10">
        <f t="shared" si="0"/>
        <v>13.1</v>
      </c>
      <c r="K11" s="33"/>
    </row>
    <row r="12" spans="1:11" x14ac:dyDescent="0.25">
      <c r="A12" s="31" t="s">
        <v>177</v>
      </c>
      <c r="B12" s="32" t="s">
        <v>197</v>
      </c>
      <c r="C12" s="32"/>
      <c r="D12" s="32" t="s">
        <v>192</v>
      </c>
      <c r="E12" s="31" t="s">
        <v>193</v>
      </c>
      <c r="F12" s="31">
        <v>1700</v>
      </c>
      <c r="G12" s="31" t="s">
        <v>190</v>
      </c>
      <c r="H12" s="33">
        <v>6.69</v>
      </c>
      <c r="I12" s="33">
        <v>0</v>
      </c>
      <c r="J12" s="10">
        <f t="shared" si="0"/>
        <v>6.69</v>
      </c>
      <c r="K12" s="33">
        <v>1.1100000000000001</v>
      </c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34.119999999999997</v>
      </c>
      <c r="I27" s="12">
        <f>SUM(I7:I26)</f>
        <v>5.4700000000000006</v>
      </c>
      <c r="J27" s="12">
        <f>SUM(J7:J26)</f>
        <v>39.589999999999996</v>
      </c>
      <c r="K27" s="13">
        <f>SUM(K7:K26)</f>
        <v>1.1100000000000001</v>
      </c>
    </row>
    <row r="28" spans="1:11" ht="36" x14ac:dyDescent="0.25">
      <c r="J28" s="14" t="str">
        <f>IF(J27=Summary!B39,"","DOES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Summary!E40</f>
        <v>36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Summary!E41</f>
        <v>37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M7woaFEqQuDBBtWtCcBmWO8frjnoDa/niNDnmLR1885sFKmRWoth/a1CyRpCvOvMDVZsj80qeEprSvYZRdUang==" saltValue="1p/lULDtOew4hVQTNzstB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6"/>
  <sheetViews>
    <sheetView workbookViewId="0">
      <selection activeCell="B23" sqref="B2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Summary!E42</f>
        <v>38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sPVBJFmGHjm109QFGZg71VFz0KyWoLnTBBi6so9TOnQ+DvwdwG5bMEUT5OAyz/enfg6WnFivsMGUU/oUVQG8dA==" saltValue="lQOaXztQkow3e+VpYnRDc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9.28515625" customWidth="1"/>
    <col min="8" max="8" width="10.5703125" bestFit="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Summary!E7</f>
        <v>3</v>
      </c>
      <c r="C3" s="59"/>
      <c r="D3" s="54" t="s">
        <v>50</v>
      </c>
      <c r="E3" s="2" t="s">
        <v>11</v>
      </c>
      <c r="F3" s="3"/>
      <c r="G3" s="39"/>
      <c r="H3" s="39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38"/>
      <c r="B7" s="32"/>
      <c r="C7" s="32"/>
      <c r="D7" s="32"/>
      <c r="E7" s="31"/>
      <c r="F7" s="31"/>
      <c r="G7" s="31"/>
      <c r="H7" s="33"/>
      <c r="I7" s="33"/>
      <c r="J7" s="10">
        <f t="shared" ref="J7" si="0">SUM(H7:I7)</f>
        <v>0</v>
      </c>
      <c r="K7" s="30"/>
    </row>
    <row r="8" spans="1:11" x14ac:dyDescent="0.25">
      <c r="A8" s="38"/>
      <c r="B8" s="32"/>
      <c r="C8" s="32"/>
      <c r="D8" s="32"/>
      <c r="E8" s="31"/>
      <c r="F8" s="31"/>
      <c r="G8" s="31"/>
      <c r="H8" s="33"/>
      <c r="I8" s="33"/>
      <c r="J8" s="10">
        <f t="shared" ref="J8:J26" si="1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1"/>
        <v>0</v>
      </c>
      <c r="K9" s="33"/>
    </row>
    <row r="10" spans="1:11" x14ac:dyDescent="0.25">
      <c r="A10" s="38"/>
      <c r="B10" s="32"/>
      <c r="C10" s="32"/>
      <c r="D10" s="32"/>
      <c r="E10" s="31"/>
      <c r="F10" s="31"/>
      <c r="G10" s="31"/>
      <c r="H10" s="33"/>
      <c r="I10" s="33"/>
      <c r="J10" s="10">
        <f t="shared" si="1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1"/>
        <v>0</v>
      </c>
      <c r="K11" s="33"/>
    </row>
    <row r="12" spans="1:11" x14ac:dyDescent="0.25">
      <c r="A12" s="38"/>
      <c r="B12" s="32"/>
      <c r="C12" s="32"/>
      <c r="D12" s="32"/>
      <c r="E12" s="31"/>
      <c r="F12" s="31"/>
      <c r="G12" s="31"/>
      <c r="H12" s="33"/>
      <c r="I12" s="33"/>
      <c r="J12" s="10">
        <f t="shared" si="1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1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1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1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1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3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Summary!E43</f>
        <v>39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vzB10lzSEFI4aNvPezAljNoJp7Sp89+dzELtwaZEdlRx5IOGTa29jbB43ZgJN77Ta0jwc65dWWBBAqT8Uvw1hA==" saltValue="JgWtPe5luunhRM2Ae0sF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K36"/>
  <sheetViews>
    <sheetView workbookViewId="0">
      <selection activeCell="J29" sqref="J2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Summary!E44</f>
        <v>40</v>
      </c>
      <c r="C3" s="59"/>
      <c r="D3" s="54" t="s">
        <v>198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43566</v>
      </c>
      <c r="B7" s="28" t="s">
        <v>85</v>
      </c>
      <c r="C7" s="28"/>
      <c r="D7" s="28" t="s">
        <v>199</v>
      </c>
      <c r="E7" s="29" t="s">
        <v>89</v>
      </c>
      <c r="F7" s="29">
        <v>2400</v>
      </c>
      <c r="G7" s="29" t="s">
        <v>90</v>
      </c>
      <c r="H7" s="30">
        <v>79.430000000000007</v>
      </c>
      <c r="I7" s="30">
        <v>3.47</v>
      </c>
      <c r="J7" s="10">
        <f>SUM(H7:I7)</f>
        <v>82.9</v>
      </c>
      <c r="K7" s="30"/>
    </row>
    <row r="8" spans="1:11" x14ac:dyDescent="0.25">
      <c r="A8" s="38">
        <v>43780</v>
      </c>
      <c r="B8" s="32" t="s">
        <v>101</v>
      </c>
      <c r="C8" s="32"/>
      <c r="D8" s="32" t="s">
        <v>200</v>
      </c>
      <c r="E8" s="31" t="s">
        <v>45</v>
      </c>
      <c r="F8" s="31">
        <v>190</v>
      </c>
      <c r="G8" s="31" t="s">
        <v>46</v>
      </c>
      <c r="H8" s="33">
        <v>105.03</v>
      </c>
      <c r="I8" s="33">
        <v>6.1</v>
      </c>
      <c r="J8" s="10">
        <f t="shared" ref="J8:J26" si="0">SUM(H8:I8)</f>
        <v>111.13</v>
      </c>
      <c r="K8" s="33"/>
    </row>
    <row r="9" spans="1:11" x14ac:dyDescent="0.25">
      <c r="A9" s="31" t="s">
        <v>172</v>
      </c>
      <c r="B9" s="32" t="s">
        <v>201</v>
      </c>
      <c r="C9" s="32"/>
      <c r="D9" s="32" t="s">
        <v>200</v>
      </c>
      <c r="E9" s="31" t="s">
        <v>45</v>
      </c>
      <c r="F9" s="31">
        <v>190</v>
      </c>
      <c r="G9" s="31" t="s">
        <v>46</v>
      </c>
      <c r="H9" s="33">
        <v>116.09</v>
      </c>
      <c r="I9" s="33">
        <v>4.76</v>
      </c>
      <c r="J9" s="10">
        <f t="shared" si="0"/>
        <v>120.85000000000001</v>
      </c>
      <c r="K9" s="33"/>
    </row>
    <row r="10" spans="1:11" ht="30" x14ac:dyDescent="0.25">
      <c r="A10" s="31" t="s">
        <v>41</v>
      </c>
      <c r="B10" s="32" t="s">
        <v>202</v>
      </c>
      <c r="C10" s="32"/>
      <c r="D10" s="32" t="s">
        <v>84</v>
      </c>
      <c r="E10" s="31" t="s">
        <v>45</v>
      </c>
      <c r="F10" s="31">
        <v>1460</v>
      </c>
      <c r="G10" s="31" t="s">
        <v>28</v>
      </c>
      <c r="H10" s="33">
        <v>28.88</v>
      </c>
      <c r="I10" s="33">
        <v>5.78</v>
      </c>
      <c r="J10" s="10">
        <f t="shared" si="0"/>
        <v>34.659999999999997</v>
      </c>
      <c r="K10" s="33"/>
    </row>
    <row r="11" spans="1:11" x14ac:dyDescent="0.25">
      <c r="A11" s="31" t="s">
        <v>41</v>
      </c>
      <c r="B11" s="32" t="s">
        <v>203</v>
      </c>
      <c r="C11" s="32"/>
      <c r="D11" s="32" t="s">
        <v>200</v>
      </c>
      <c r="E11" s="31" t="s">
        <v>45</v>
      </c>
      <c r="F11" s="31">
        <v>190</v>
      </c>
      <c r="G11" s="31" t="s">
        <v>46</v>
      </c>
      <c r="H11" s="33">
        <v>26.67</v>
      </c>
      <c r="I11" s="33">
        <v>5.33</v>
      </c>
      <c r="J11" s="10">
        <f t="shared" si="0"/>
        <v>32</v>
      </c>
      <c r="K11" s="33"/>
    </row>
    <row r="12" spans="1:11" x14ac:dyDescent="0.25">
      <c r="A12" s="31" t="s">
        <v>41</v>
      </c>
      <c r="B12" s="32" t="s">
        <v>204</v>
      </c>
      <c r="C12" s="32"/>
      <c r="D12" s="32" t="s">
        <v>200</v>
      </c>
      <c r="E12" s="31" t="s">
        <v>45</v>
      </c>
      <c r="F12" s="31">
        <v>190</v>
      </c>
      <c r="G12" s="31" t="s">
        <v>46</v>
      </c>
      <c r="H12" s="33">
        <v>56.3</v>
      </c>
      <c r="I12" s="33">
        <v>2.9</v>
      </c>
      <c r="J12" s="10">
        <f t="shared" si="0"/>
        <v>59.199999999999996</v>
      </c>
      <c r="K12" s="33"/>
    </row>
    <row r="13" spans="1:11" x14ac:dyDescent="0.25">
      <c r="A13" s="31" t="s">
        <v>41</v>
      </c>
      <c r="B13" s="32" t="s">
        <v>201</v>
      </c>
      <c r="C13" s="32"/>
      <c r="D13" s="32" t="s">
        <v>200</v>
      </c>
      <c r="E13" s="31" t="s">
        <v>45</v>
      </c>
      <c r="F13" s="31">
        <v>190</v>
      </c>
      <c r="G13" s="31" t="s">
        <v>46</v>
      </c>
      <c r="H13" s="33">
        <v>76.69</v>
      </c>
      <c r="I13" s="33">
        <v>4.82</v>
      </c>
      <c r="J13" s="10">
        <f t="shared" si="0"/>
        <v>81.509999999999991</v>
      </c>
      <c r="K13" s="33"/>
    </row>
    <row r="14" spans="1:11" x14ac:dyDescent="0.25">
      <c r="A14" s="31" t="s">
        <v>41</v>
      </c>
      <c r="B14" s="32" t="s">
        <v>205</v>
      </c>
      <c r="C14" s="32"/>
      <c r="D14" s="32" t="s">
        <v>84</v>
      </c>
      <c r="E14" s="31" t="s">
        <v>45</v>
      </c>
      <c r="F14" s="31">
        <v>1460</v>
      </c>
      <c r="G14" s="31" t="s">
        <v>28</v>
      </c>
      <c r="H14" s="33">
        <v>41.4</v>
      </c>
      <c r="I14" s="33">
        <v>8.2799999999999994</v>
      </c>
      <c r="J14" s="10">
        <f t="shared" si="0"/>
        <v>49.68</v>
      </c>
      <c r="K14" s="33"/>
    </row>
    <row r="15" spans="1:11" x14ac:dyDescent="0.25">
      <c r="A15" s="31" t="s">
        <v>87</v>
      </c>
      <c r="B15" s="32" t="s">
        <v>83</v>
      </c>
      <c r="C15" s="32"/>
      <c r="D15" s="32" t="s">
        <v>200</v>
      </c>
      <c r="E15" s="31" t="s">
        <v>45</v>
      </c>
      <c r="F15" s="31">
        <v>190</v>
      </c>
      <c r="G15" s="31" t="s">
        <v>46</v>
      </c>
      <c r="H15" s="33">
        <v>48.17</v>
      </c>
      <c r="I15" s="33">
        <v>2.78</v>
      </c>
      <c r="J15" s="10">
        <f t="shared" si="0"/>
        <v>50.95</v>
      </c>
      <c r="K15" s="33"/>
    </row>
    <row r="16" spans="1:11" x14ac:dyDescent="0.25">
      <c r="A16" s="31" t="s">
        <v>206</v>
      </c>
      <c r="B16" s="32" t="s">
        <v>83</v>
      </c>
      <c r="C16" s="32"/>
      <c r="D16" s="32" t="s">
        <v>84</v>
      </c>
      <c r="E16" s="31" t="s">
        <v>45</v>
      </c>
      <c r="F16" s="31">
        <v>1460</v>
      </c>
      <c r="G16" s="31" t="s">
        <v>28</v>
      </c>
      <c r="H16" s="33">
        <v>12.24</v>
      </c>
      <c r="I16" s="33">
        <v>2.4500000000000002</v>
      </c>
      <c r="J16" s="10">
        <f t="shared" si="0"/>
        <v>14.690000000000001</v>
      </c>
      <c r="K16" s="33"/>
    </row>
    <row r="17" spans="1:11" x14ac:dyDescent="0.25">
      <c r="A17" s="31" t="s">
        <v>206</v>
      </c>
      <c r="B17" s="32" t="s">
        <v>101</v>
      </c>
      <c r="C17" s="32"/>
      <c r="D17" s="32" t="s">
        <v>200</v>
      </c>
      <c r="E17" s="31" t="s">
        <v>45</v>
      </c>
      <c r="F17" s="31">
        <v>190</v>
      </c>
      <c r="G17" s="31" t="s">
        <v>46</v>
      </c>
      <c r="H17" s="33">
        <v>66</v>
      </c>
      <c r="I17" s="33">
        <v>2.06</v>
      </c>
      <c r="J17" s="10">
        <f t="shared" si="0"/>
        <v>68.06</v>
      </c>
      <c r="K17" s="33"/>
    </row>
    <row r="18" spans="1:11" x14ac:dyDescent="0.25">
      <c r="A18" s="31" t="s">
        <v>206</v>
      </c>
      <c r="B18" s="32" t="s">
        <v>207</v>
      </c>
      <c r="C18" s="32"/>
      <c r="D18" s="32" t="s">
        <v>84</v>
      </c>
      <c r="E18" s="31" t="s">
        <v>45</v>
      </c>
      <c r="F18" s="31">
        <v>1460</v>
      </c>
      <c r="G18" s="31" t="s">
        <v>28</v>
      </c>
      <c r="H18" s="33">
        <v>19.11</v>
      </c>
      <c r="I18" s="33">
        <v>3.82</v>
      </c>
      <c r="J18" s="10">
        <f t="shared" si="0"/>
        <v>22.93</v>
      </c>
      <c r="K18" s="33"/>
    </row>
    <row r="19" spans="1:11" x14ac:dyDescent="0.25">
      <c r="A19" s="31" t="s">
        <v>206</v>
      </c>
      <c r="B19" s="32" t="s">
        <v>207</v>
      </c>
      <c r="C19" s="32"/>
      <c r="D19" s="32" t="s">
        <v>84</v>
      </c>
      <c r="E19" s="31" t="s">
        <v>45</v>
      </c>
      <c r="F19" s="31">
        <v>1460</v>
      </c>
      <c r="G19" s="31" t="s">
        <v>28</v>
      </c>
      <c r="H19" s="33">
        <v>10</v>
      </c>
      <c r="I19" s="33">
        <v>2</v>
      </c>
      <c r="J19" s="10">
        <f t="shared" si="0"/>
        <v>12</v>
      </c>
      <c r="K19" s="33"/>
    </row>
    <row r="20" spans="1:11" x14ac:dyDescent="0.25">
      <c r="A20" s="31" t="s">
        <v>206</v>
      </c>
      <c r="B20" s="32" t="s">
        <v>83</v>
      </c>
      <c r="C20" s="32"/>
      <c r="D20" s="32" t="s">
        <v>200</v>
      </c>
      <c r="E20" s="31" t="s">
        <v>45</v>
      </c>
      <c r="F20" s="31">
        <v>190</v>
      </c>
      <c r="G20" s="31" t="s">
        <v>46</v>
      </c>
      <c r="H20" s="33">
        <v>39.29</v>
      </c>
      <c r="I20" s="33">
        <v>3.06</v>
      </c>
      <c r="J20" s="10">
        <f t="shared" si="0"/>
        <v>42.35</v>
      </c>
      <c r="K20" s="33"/>
    </row>
    <row r="21" spans="1:11" x14ac:dyDescent="0.25">
      <c r="A21" s="31" t="s">
        <v>206</v>
      </c>
      <c r="B21" s="32" t="s">
        <v>208</v>
      </c>
      <c r="C21" s="32"/>
      <c r="D21" s="32" t="s">
        <v>200</v>
      </c>
      <c r="E21" s="31" t="s">
        <v>45</v>
      </c>
      <c r="F21" s="31">
        <v>190</v>
      </c>
      <c r="G21" s="31" t="s">
        <v>46</v>
      </c>
      <c r="H21" s="33">
        <v>65.11</v>
      </c>
      <c r="I21" s="33">
        <v>3.06</v>
      </c>
      <c r="J21" s="10">
        <f t="shared" si="0"/>
        <v>68.17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790.41</v>
      </c>
      <c r="I27" s="12">
        <f>SUM(I7:I26)</f>
        <v>60.670000000000009</v>
      </c>
      <c r="J27" s="12">
        <f>SUM(J7:J26)</f>
        <v>851.08</v>
      </c>
      <c r="K27" s="13">
        <f>SUM(K7:K26)</f>
        <v>0</v>
      </c>
    </row>
    <row r="28" spans="1:11" ht="36" x14ac:dyDescent="0.25">
      <c r="J28" s="14" t="str">
        <f>IF(J27=Summary!B44,"","DOES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/BbyfrOQ64b1BK+0gh1xZSSRcDwvFuUsKxhM3ZooCvqgEYx37eVHSYUJqqCntk8maFazirh5kzMOLEoyEfZQ/A==" saltValue="lzmNlbgpKecGSxSZ10Rz9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K36"/>
  <sheetViews>
    <sheetView workbookViewId="0">
      <selection activeCell="K6" sqref="K6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Summary!E45</f>
        <v>41</v>
      </c>
      <c r="C3" s="59"/>
      <c r="D3" s="54" t="s">
        <v>209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181</v>
      </c>
      <c r="B7" s="28" t="s">
        <v>210</v>
      </c>
      <c r="C7" s="28" t="s">
        <v>211</v>
      </c>
      <c r="D7" s="28" t="s">
        <v>212</v>
      </c>
      <c r="E7" s="29">
        <v>1</v>
      </c>
      <c r="F7" s="29" t="s">
        <v>213</v>
      </c>
      <c r="G7" s="29">
        <v>2410</v>
      </c>
      <c r="H7" s="30">
        <v>22.5</v>
      </c>
      <c r="I7" s="30">
        <v>4.5</v>
      </c>
      <c r="J7" s="10">
        <f>SUM(H7:I7)</f>
        <v>27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22.5</v>
      </c>
      <c r="I27" s="12">
        <f>SUM(I7:I26)</f>
        <v>4.5</v>
      </c>
      <c r="J27" s="12">
        <f>SUM(J7:J26)</f>
        <v>27</v>
      </c>
      <c r="K27" s="13">
        <f>SUM(K7:K26)</f>
        <v>0</v>
      </c>
    </row>
    <row r="28" spans="1:11" ht="36" x14ac:dyDescent="0.25">
      <c r="J28" s="14" t="str">
        <f>IF(J27=Summary!B45,"","DOES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214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CD9zQwRwHcZjLSUaTsBau82Vbl8wGhsxNhi0rX8Fehr0pRg4sJzOSPH0Qh9n3xWZwtqKm45BBQ+ek6AHGYIG4w==" saltValue="XU9TaacnggYvBkaGNC+G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Summary!E46</f>
        <v>42</v>
      </c>
      <c r="C3" s="59"/>
      <c r="D3" s="54" t="s">
        <v>215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0owKwQS0xkMCuLQALlQBgWnvAQ8BaFHqZwgFV1sXwRnbUP8wf62WZqUBxx99iAG0OZh7FKUkiBicnK8ji2njog==" saltValue="5rjEGAJYCJh1et4KYpnu5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6"/>
  <sheetViews>
    <sheetView topLeftCell="A10" workbookViewId="0">
      <selection activeCell="F11" sqref="F1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Summary!E47</f>
        <v>43</v>
      </c>
      <c r="C3" s="59"/>
      <c r="D3" s="54" t="s">
        <v>216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217</v>
      </c>
      <c r="B7" s="28" t="s">
        <v>218</v>
      </c>
      <c r="C7" s="28" t="s">
        <v>174</v>
      </c>
      <c r="D7" s="28" t="s">
        <v>219</v>
      </c>
      <c r="E7" s="29" t="s">
        <v>27</v>
      </c>
      <c r="F7" s="29">
        <v>1700</v>
      </c>
      <c r="G7" s="29" t="s">
        <v>28</v>
      </c>
      <c r="H7" s="30">
        <v>4.58</v>
      </c>
      <c r="I7" s="30">
        <v>0.92</v>
      </c>
      <c r="J7" s="10">
        <f>SUM(H7:I7)</f>
        <v>5.5</v>
      </c>
      <c r="K7" s="30"/>
    </row>
    <row r="8" spans="1:11" x14ac:dyDescent="0.25">
      <c r="A8" s="38"/>
      <c r="B8" s="32"/>
      <c r="C8" s="32"/>
      <c r="D8" s="32"/>
      <c r="E8" s="31"/>
      <c r="F8" s="45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31"/>
      <c r="F10" s="45"/>
      <c r="G10" s="31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31"/>
      <c r="F12" s="45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4.58</v>
      </c>
      <c r="I27" s="12">
        <f>SUM(I7:I26)</f>
        <v>0.92</v>
      </c>
      <c r="J27" s="12">
        <f>SUM(J7:J26)</f>
        <v>5.5</v>
      </c>
      <c r="K27" s="13">
        <f>SUM(K7:K26)</f>
        <v>0</v>
      </c>
    </row>
    <row r="28" spans="1:11" ht="36" x14ac:dyDescent="0.25">
      <c r="J28" s="14" t="str">
        <f>IF(J27=Summary!B47,"","DOES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boxt39CagM26ugHwCUbOaiBoKMnFZAsCyUCcQizOPsdKexORUhB5gsoQ68atmc7h9a2PRROCmOFDMkAGcQPOpA==" saltValue="PEEm/pSGYAx33X8upCWDu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Summary!E48</f>
        <v>44</v>
      </c>
      <c r="C3" s="59"/>
      <c r="D3" s="54" t="s">
        <v>220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43688</v>
      </c>
      <c r="B7" s="28" t="s">
        <v>221</v>
      </c>
      <c r="C7" s="28" t="s">
        <v>222</v>
      </c>
      <c r="D7" s="28" t="s">
        <v>223</v>
      </c>
      <c r="E7" s="29" t="s">
        <v>224</v>
      </c>
      <c r="F7" s="29">
        <v>135</v>
      </c>
      <c r="G7" s="29" t="s">
        <v>28</v>
      </c>
      <c r="H7" s="30">
        <v>440</v>
      </c>
      <c r="I7" s="30">
        <v>0</v>
      </c>
      <c r="J7" s="10">
        <f>SUM(H7:I7)</f>
        <v>440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440</v>
      </c>
      <c r="I27" s="12">
        <f>SUM(I7:I26)</f>
        <v>0</v>
      </c>
      <c r="J27" s="12">
        <f>SUM(J7:J26)</f>
        <v>440</v>
      </c>
      <c r="K27" s="13">
        <f>SUM(K7:K26)</f>
        <v>0</v>
      </c>
    </row>
    <row r="28" spans="1:11" ht="36" x14ac:dyDescent="0.25">
      <c r="J28" s="14" t="str">
        <f>IF(J27=Summary!B48,"","DOES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225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226</v>
      </c>
      <c r="C36" s="62"/>
      <c r="D36" s="63"/>
    </row>
  </sheetData>
  <sheetProtection algorithmName="SHA-512" hashValue="bjrIcy/VSf86uZ27eU3NVyL81ap1Kg55nfI+4KTKFG8jvUFrh3PLSVo32RPQUJLM+0NJBbjLQQBEkxnxr3q1RQ==" saltValue="inJ6xzyl9B+2FIoALTEr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Summary!E49</f>
        <v>45</v>
      </c>
      <c r="C3" s="59"/>
      <c r="D3" s="54" t="s">
        <v>227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43596</v>
      </c>
      <c r="B7" s="28" t="s">
        <v>228</v>
      </c>
      <c r="C7" s="28"/>
      <c r="D7" s="28" t="s">
        <v>229</v>
      </c>
      <c r="E7" s="29" t="s">
        <v>224</v>
      </c>
      <c r="F7" s="29">
        <v>2040</v>
      </c>
      <c r="G7" s="29" t="s">
        <v>28</v>
      </c>
      <c r="H7" s="30">
        <v>52</v>
      </c>
      <c r="I7" s="30">
        <v>10.4</v>
      </c>
      <c r="J7" s="10">
        <f>SUM(H7:I7)</f>
        <v>62.4</v>
      </c>
      <c r="K7" s="30"/>
    </row>
    <row r="8" spans="1:11" ht="30" x14ac:dyDescent="0.25">
      <c r="A8" s="38">
        <v>43627</v>
      </c>
      <c r="B8" s="32" t="s">
        <v>230</v>
      </c>
      <c r="C8" s="32"/>
      <c r="D8" s="32" t="s">
        <v>229</v>
      </c>
      <c r="E8" s="31" t="s">
        <v>224</v>
      </c>
      <c r="F8" s="31">
        <v>2040</v>
      </c>
      <c r="G8" s="31" t="s">
        <v>28</v>
      </c>
      <c r="H8" s="33">
        <v>38.68</v>
      </c>
      <c r="I8" s="33">
        <v>7.74</v>
      </c>
      <c r="J8" s="10">
        <f t="shared" ref="J8:J26" si="0">SUM(H8:I8)</f>
        <v>46.42</v>
      </c>
      <c r="K8" s="33"/>
    </row>
    <row r="9" spans="1:11" x14ac:dyDescent="0.25">
      <c r="A9" s="38">
        <v>43627</v>
      </c>
      <c r="B9" s="32" t="s">
        <v>221</v>
      </c>
      <c r="C9" s="32"/>
      <c r="D9" s="32" t="s">
        <v>231</v>
      </c>
      <c r="E9" s="31" t="s">
        <v>224</v>
      </c>
      <c r="F9" s="31">
        <v>3100</v>
      </c>
      <c r="G9" s="31" t="s">
        <v>28</v>
      </c>
      <c r="H9" s="33">
        <v>130</v>
      </c>
      <c r="I9" s="33"/>
      <c r="J9" s="10">
        <f t="shared" si="0"/>
        <v>130</v>
      </c>
      <c r="K9" s="33"/>
    </row>
    <row r="10" spans="1:11" ht="30" x14ac:dyDescent="0.25">
      <c r="A10" s="38">
        <v>43688</v>
      </c>
      <c r="B10" s="32" t="s">
        <v>178</v>
      </c>
      <c r="C10" s="32"/>
      <c r="D10" s="32" t="s">
        <v>232</v>
      </c>
      <c r="E10" s="31" t="s">
        <v>45</v>
      </c>
      <c r="F10" s="31">
        <v>190</v>
      </c>
      <c r="G10" s="31" t="s">
        <v>46</v>
      </c>
      <c r="H10" s="33">
        <v>5.33</v>
      </c>
      <c r="I10" s="33">
        <v>1.07</v>
      </c>
      <c r="J10" s="10">
        <f t="shared" si="0"/>
        <v>6.4</v>
      </c>
      <c r="K10" s="33"/>
    </row>
    <row r="11" spans="1:11" ht="30" x14ac:dyDescent="0.25">
      <c r="A11" s="38">
        <v>43688</v>
      </c>
      <c r="B11" s="32" t="s">
        <v>233</v>
      </c>
      <c r="C11" s="32"/>
      <c r="D11" s="32" t="s">
        <v>234</v>
      </c>
      <c r="E11" s="31" t="s">
        <v>45</v>
      </c>
      <c r="F11" s="31">
        <v>190</v>
      </c>
      <c r="G11" s="31" t="s">
        <v>46</v>
      </c>
      <c r="H11" s="33">
        <v>16.21</v>
      </c>
      <c r="I11" s="33">
        <v>3.24</v>
      </c>
      <c r="J11" s="10">
        <f t="shared" si="0"/>
        <v>19.450000000000003</v>
      </c>
      <c r="K11" s="33"/>
    </row>
    <row r="12" spans="1:11" x14ac:dyDescent="0.25">
      <c r="A12" s="31" t="s">
        <v>172</v>
      </c>
      <c r="B12" s="32" t="s">
        <v>221</v>
      </c>
      <c r="C12" s="32"/>
      <c r="D12" s="32" t="s">
        <v>235</v>
      </c>
      <c r="E12" s="31" t="s">
        <v>224</v>
      </c>
      <c r="F12" s="31">
        <v>3100</v>
      </c>
      <c r="G12" s="31" t="s">
        <v>28</v>
      </c>
      <c r="H12" s="33">
        <v>145</v>
      </c>
      <c r="I12" s="33"/>
      <c r="J12" s="10">
        <f t="shared" si="0"/>
        <v>145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387.22</v>
      </c>
      <c r="I27" s="12">
        <f>SUM(I7:I26)</f>
        <v>22.450000000000003</v>
      </c>
      <c r="J27" s="12">
        <f>SUM(J7:J26)</f>
        <v>409.67</v>
      </c>
      <c r="K27" s="13">
        <f>SUM(K7:K26)</f>
        <v>0</v>
      </c>
    </row>
    <row r="28" spans="1:11" ht="36" x14ac:dyDescent="0.25">
      <c r="J28" s="14" t="str">
        <f>IF(J27=Summary!B49,"","DOES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jtCAklnStHV4jWWiHLTVIQy2K65wR9bAanJrx5BTepa4PJwoy4k73Iy/lywowRuDS+O5Quv46i6nC9xBTYqN4Q==" saltValue="dJ2H/GPuo72An+QDpSvPe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Summary!E50</f>
        <v>46</v>
      </c>
      <c r="C3" s="59"/>
      <c r="D3" s="54" t="s">
        <v>236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6"/>
  <sheetViews>
    <sheetView topLeftCell="A6" workbookViewId="0">
      <selection activeCell="L7" sqref="L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Summary!E51</f>
        <v>47</v>
      </c>
      <c r="C3" s="59"/>
      <c r="D3" s="54" t="s">
        <v>237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 t="s">
        <v>238</v>
      </c>
      <c r="B7" s="28" t="s">
        <v>239</v>
      </c>
      <c r="C7" s="28"/>
      <c r="D7" s="28" t="s">
        <v>240</v>
      </c>
      <c r="E7" s="29" t="s">
        <v>63</v>
      </c>
      <c r="F7" s="29">
        <v>2910</v>
      </c>
      <c r="G7" s="29" t="s">
        <v>28</v>
      </c>
      <c r="H7" s="30">
        <v>7.92</v>
      </c>
      <c r="I7" s="30">
        <v>1.58</v>
      </c>
      <c r="J7" s="10">
        <f>SUM(H7:I7)</f>
        <v>9.5</v>
      </c>
      <c r="K7" s="30"/>
    </row>
    <row r="8" spans="1:11" x14ac:dyDescent="0.25">
      <c r="A8" s="31" t="s">
        <v>238</v>
      </c>
      <c r="B8" s="32" t="s">
        <v>241</v>
      </c>
      <c r="C8" s="32"/>
      <c r="D8" s="32" t="s">
        <v>242</v>
      </c>
      <c r="E8" s="31" t="s">
        <v>27</v>
      </c>
      <c r="F8" s="31">
        <v>1700</v>
      </c>
      <c r="G8" s="31" t="s">
        <v>28</v>
      </c>
      <c r="H8" s="33">
        <v>25</v>
      </c>
      <c r="I8" s="33">
        <v>5</v>
      </c>
      <c r="J8" s="10">
        <f t="shared" ref="J8:J26" si="0">SUM(H8:I8)</f>
        <v>30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32.92</v>
      </c>
      <c r="I27" s="12">
        <f>SUM(I7:I26)</f>
        <v>6.58</v>
      </c>
      <c r="J27" s="12">
        <f>SUM(J7:J26)</f>
        <v>39.5</v>
      </c>
      <c r="K27" s="13">
        <f>SUM(K7:K26)</f>
        <v>0</v>
      </c>
    </row>
    <row r="28" spans="1:11" ht="36" x14ac:dyDescent="0.25">
      <c r="J28" s="14" t="str">
        <f>IF(J27=Summary!B51,"","DOES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Summary!E52</f>
        <v>48</v>
      </c>
      <c r="C3" s="59"/>
      <c r="D3" s="54" t="s">
        <v>243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41</v>
      </c>
      <c r="B7" s="28" t="s">
        <v>244</v>
      </c>
      <c r="C7" s="28" t="s">
        <v>245</v>
      </c>
      <c r="D7" s="28" t="s">
        <v>246</v>
      </c>
      <c r="E7" s="29" t="s">
        <v>45</v>
      </c>
      <c r="F7" s="29">
        <v>190</v>
      </c>
      <c r="G7" s="29" t="s">
        <v>46</v>
      </c>
      <c r="H7" s="30">
        <v>2.17</v>
      </c>
      <c r="I7" s="30">
        <v>0.43</v>
      </c>
      <c r="J7" s="10">
        <f>SUM(H7:I7)</f>
        <v>2.6</v>
      </c>
      <c r="K7" s="30"/>
    </row>
    <row r="8" spans="1:11" x14ac:dyDescent="0.25">
      <c r="A8" s="31" t="s">
        <v>41</v>
      </c>
      <c r="B8" s="32" t="s">
        <v>247</v>
      </c>
      <c r="C8" s="32" t="s">
        <v>245</v>
      </c>
      <c r="D8" s="32" t="s">
        <v>246</v>
      </c>
      <c r="E8" s="31" t="s">
        <v>45</v>
      </c>
      <c r="F8" s="31">
        <v>190</v>
      </c>
      <c r="G8" s="31" t="s">
        <v>46</v>
      </c>
      <c r="H8" s="33">
        <v>8.08</v>
      </c>
      <c r="I8" s="33">
        <v>0.68</v>
      </c>
      <c r="J8" s="10">
        <f t="shared" ref="J8:J26" si="0">SUM(H8:I8)</f>
        <v>8.76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10.25</v>
      </c>
      <c r="I27" s="12">
        <f>SUM(I7:I26)</f>
        <v>1.1100000000000001</v>
      </c>
      <c r="J27" s="12">
        <f>SUM(J7:J26)</f>
        <v>11.36</v>
      </c>
      <c r="K27" s="13">
        <f>SUM(K7:K26)</f>
        <v>0</v>
      </c>
    </row>
    <row r="28" spans="1:11" ht="36" x14ac:dyDescent="0.25">
      <c r="J28" s="14" t="str">
        <f>IF(J27=Summary!B52,"","DOES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7" width="10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Summary!E8</f>
        <v>4</v>
      </c>
      <c r="C3" s="59"/>
      <c r="D3" s="54" t="s">
        <v>51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rlo2r/ul3xAut7DRIm2/E+4rveRNhYIkibSI/O1frNUtonDNzvf2nfeD88sOtXwTlqoGcXe4EOc/BV1IhoG77A==" saltValue="U86haF58wtXUlTNFX+qkF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Summary!E53</f>
        <v>49</v>
      </c>
      <c r="C3" s="59"/>
      <c r="D3" s="54" t="s">
        <v>248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gTvYz8hVZvtaLNfBA6vgn7iXaFoGm8OSvap5PqSgWYTLnmV7AZU3nQ+5oTW9vLmJQI9EV+A7cSIZicPQ33EDig==" saltValue="oMI3vLOH5yWL+FBCulxUC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K36"/>
  <sheetViews>
    <sheetView workbookViewId="0">
      <selection activeCell="L10" sqref="L1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3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Summary!E54</f>
        <v>50</v>
      </c>
      <c r="C3" s="59"/>
      <c r="D3" s="54" t="s">
        <v>249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43596</v>
      </c>
      <c r="B7" s="28" t="s">
        <v>250</v>
      </c>
      <c r="C7" s="28"/>
      <c r="D7" s="28" t="s">
        <v>62</v>
      </c>
      <c r="E7" s="29" t="s">
        <v>251</v>
      </c>
      <c r="F7" s="29">
        <v>2410</v>
      </c>
      <c r="G7" s="29" t="s">
        <v>151</v>
      </c>
      <c r="H7" s="30">
        <v>5.048</v>
      </c>
      <c r="I7" s="30">
        <v>1.262</v>
      </c>
      <c r="J7" s="10">
        <f>SUM(H7:I7)</f>
        <v>6.3100000000000005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5.048</v>
      </c>
      <c r="I27" s="12">
        <f>SUM(I7:I26)</f>
        <v>1.262</v>
      </c>
      <c r="J27" s="12">
        <f>SUM(J7:J26)</f>
        <v>6.3100000000000005</v>
      </c>
      <c r="K27" s="13">
        <f>SUM(K7:K26)</f>
        <v>0</v>
      </c>
    </row>
    <row r="28" spans="1:11" ht="36" x14ac:dyDescent="0.25">
      <c r="J28" s="14" t="str">
        <f>IF(J27=Summary!B54,"","DOES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Summary!E55</f>
        <v>51</v>
      </c>
      <c r="C3" s="59"/>
      <c r="D3" s="54" t="s">
        <v>252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253</v>
      </c>
      <c r="B7" s="28" t="s">
        <v>59</v>
      </c>
      <c r="C7" s="28" t="s">
        <v>254</v>
      </c>
      <c r="D7" s="28" t="s">
        <v>255</v>
      </c>
      <c r="E7" s="29" t="s">
        <v>256</v>
      </c>
      <c r="F7" s="29">
        <v>2900</v>
      </c>
      <c r="G7" s="29" t="s">
        <v>190</v>
      </c>
      <c r="H7" s="30">
        <v>4.75</v>
      </c>
      <c r="I7" s="30">
        <v>0.95</v>
      </c>
      <c r="J7" s="10">
        <f>SUM(H7:I7)</f>
        <v>5.7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4.75</v>
      </c>
      <c r="I27" s="12">
        <f>SUM(I7:I26)</f>
        <v>0.95</v>
      </c>
      <c r="J27" s="12">
        <f>SUM(J7:J26)</f>
        <v>5.7</v>
      </c>
      <c r="K27" s="13">
        <f>SUM(K7:K26)</f>
        <v>0</v>
      </c>
    </row>
    <row r="28" spans="1:11" ht="36" x14ac:dyDescent="0.25">
      <c r="J28" s="14" t="str">
        <f>IF(J27=Summary!B55,"","DOES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nu2J6xJz360/wik7r73ryzpV1ZGd0hz4nGJws7apydyPrFfgUFgre5XOff8DlR7aO/MI8ddmTMRmiZ29BZD/Tg==" saltValue="D0OeX5/3QqmkvXmLpKqt2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Summary!E56</f>
        <v>52</v>
      </c>
      <c r="C3" s="59"/>
      <c r="D3" s="54" t="s">
        <v>257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dTopKuIjIh0VVNPQ/11qcmekk0eMKFJ9gzuH8X/7yK0kfCwXawqHRQlp6Q1R7qOm9yNV9cMdiy/RVw17dR9PSw==" saltValue="u3bErtlcEvNFM56mj2VX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Summary!E57</f>
        <v>53</v>
      </c>
      <c r="C3" s="59"/>
      <c r="D3" s="54" t="s">
        <v>258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OsPwhw6GPD+w/AB5iY7aga5m+YAjwsWMA1Th09x+S9fAzNC8dnw9cNfdI4Ai/iFa+ccekWVXDHLgcUU5c3jhJQ==" saltValue="3MyWuXRpqezcjGSwDrBI0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Summary!E58</f>
        <v>54</v>
      </c>
      <c r="C3" s="59"/>
      <c r="D3" s="54" t="s">
        <v>259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43766</v>
      </c>
      <c r="B7" s="28" t="s">
        <v>260</v>
      </c>
      <c r="C7" s="28" t="s">
        <v>261</v>
      </c>
      <c r="D7" s="28" t="s">
        <v>262</v>
      </c>
      <c r="E7" s="29" t="s">
        <v>263</v>
      </c>
      <c r="F7" s="29">
        <v>3210</v>
      </c>
      <c r="G7" s="29" t="s">
        <v>151</v>
      </c>
      <c r="H7" s="30">
        <v>28</v>
      </c>
      <c r="I7" s="30">
        <v>5.6</v>
      </c>
      <c r="J7" s="10">
        <f>SUM(H7:I7)</f>
        <v>33.6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28</v>
      </c>
      <c r="I27" s="12">
        <f>SUM(I7:I26)</f>
        <v>5.6</v>
      </c>
      <c r="J27" s="12">
        <f>SUM(J7:J26)</f>
        <v>33.6</v>
      </c>
      <c r="K27" s="13">
        <f>SUM(K7:K26)</f>
        <v>0</v>
      </c>
    </row>
    <row r="28" spans="1:11" ht="36" x14ac:dyDescent="0.25">
      <c r="J28" s="14" t="str">
        <f>IF(J27=Summary!B58,"","DOES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264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5DuPUF0nn8YzS81OIyTsos/FnpzVpBdqsivv71YWcs0IFlhoo+XJoaxNOyaJA90D1Yn/9hEd5C0ROi3mZsNr5w==" saltValue="FmU3VMa80xyNBzjUeTt5W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Summary!E59</f>
        <v>55</v>
      </c>
      <c r="C3" s="59"/>
      <c r="D3" s="54" t="s">
        <v>265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43688</v>
      </c>
      <c r="B7" s="28" t="s">
        <v>266</v>
      </c>
      <c r="C7" s="28" t="s">
        <v>267</v>
      </c>
      <c r="D7" s="28" t="s">
        <v>268</v>
      </c>
      <c r="E7" s="29" t="s">
        <v>269</v>
      </c>
      <c r="F7" s="29">
        <v>1460</v>
      </c>
      <c r="G7" s="29" t="s">
        <v>28</v>
      </c>
      <c r="H7" s="30">
        <v>21.56</v>
      </c>
      <c r="I7" s="30">
        <v>4.3099999999999996</v>
      </c>
      <c r="J7" s="10">
        <f>SUM(H7:I7)</f>
        <v>25.869999999999997</v>
      </c>
      <c r="K7" s="30"/>
    </row>
    <row r="8" spans="1:11" ht="30" x14ac:dyDescent="0.25">
      <c r="A8" s="31" t="s">
        <v>41</v>
      </c>
      <c r="B8" s="32" t="s">
        <v>270</v>
      </c>
      <c r="C8" s="32" t="s">
        <v>43</v>
      </c>
      <c r="D8" s="32" t="s">
        <v>271</v>
      </c>
      <c r="E8" s="31" t="s">
        <v>272</v>
      </c>
      <c r="F8" s="31">
        <v>2910</v>
      </c>
      <c r="G8" s="31" t="s">
        <v>273</v>
      </c>
      <c r="H8" s="33">
        <v>5.0999999999999996</v>
      </c>
      <c r="I8" s="33">
        <v>1.02</v>
      </c>
      <c r="J8" s="10">
        <f t="shared" ref="J8:J26" si="0">SUM(H8:I8)</f>
        <v>6.1199999999999992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26.659999999999997</v>
      </c>
      <c r="I27" s="12">
        <f>SUM(I7:I26)</f>
        <v>5.33</v>
      </c>
      <c r="J27" s="12">
        <f>SUM(J7:J26)</f>
        <v>31.989999999999995</v>
      </c>
      <c r="K27" s="13">
        <f>SUM(K7:K26)</f>
        <v>0</v>
      </c>
    </row>
    <row r="28" spans="1:11" ht="36" x14ac:dyDescent="0.25">
      <c r="J28" s="14" t="str">
        <f>IF(J27=Summary!B59,"","DOES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274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bLoigfNH0TiCVE+DFT3Mzai1eP97VPBs5TufD8JTy+bvYGrjsZQj4e20hj+imm+c5lTMXzlTF3hi33k4tAAZxQ==" saltValue="b77Ysw20/aQh0AzyD2faZ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Summary!E60</f>
        <v>56</v>
      </c>
      <c r="C3" s="59"/>
      <c r="D3" s="54" t="s">
        <v>275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K36"/>
  <sheetViews>
    <sheetView workbookViewId="0">
      <selection activeCell="J7" sqref="A7:J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Summary!E61</f>
        <v>57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50"/>
      <c r="B7" s="51"/>
      <c r="C7" s="51"/>
      <c r="D7" s="51"/>
      <c r="E7" s="52"/>
      <c r="F7" s="52"/>
      <c r="G7" s="52"/>
      <c r="H7" s="53"/>
      <c r="I7" s="53"/>
      <c r="J7" s="48"/>
      <c r="K7" s="30"/>
    </row>
    <row r="8" spans="1:11" x14ac:dyDescent="0.25">
      <c r="A8" s="38">
        <v>43688</v>
      </c>
      <c r="B8" s="32" t="s">
        <v>276</v>
      </c>
      <c r="C8" s="32"/>
      <c r="D8" s="32" t="s">
        <v>277</v>
      </c>
      <c r="E8" s="31" t="s">
        <v>278</v>
      </c>
      <c r="F8" s="31">
        <v>2020</v>
      </c>
      <c r="G8" s="31" t="s">
        <v>90</v>
      </c>
      <c r="H8" s="33">
        <v>65.94</v>
      </c>
      <c r="I8" s="33">
        <v>13.2</v>
      </c>
      <c r="J8" s="49">
        <f t="shared" ref="J8:J15" si="0">SUM(H8:I8)</f>
        <v>79.14</v>
      </c>
      <c r="K8" s="33"/>
    </row>
    <row r="9" spans="1:11" x14ac:dyDescent="0.25">
      <c r="A9" s="31" t="s">
        <v>140</v>
      </c>
      <c r="B9" s="32" t="s">
        <v>279</v>
      </c>
      <c r="C9" s="32"/>
      <c r="D9" s="32" t="s">
        <v>280</v>
      </c>
      <c r="E9" s="31" t="s">
        <v>278</v>
      </c>
      <c r="F9" s="31">
        <v>2020</v>
      </c>
      <c r="G9" s="31" t="s">
        <v>90</v>
      </c>
      <c r="H9" s="33">
        <v>7.04</v>
      </c>
      <c r="I9" s="33">
        <v>1.41</v>
      </c>
      <c r="J9" s="49">
        <f t="shared" si="0"/>
        <v>8.4499999999999993</v>
      </c>
      <c r="K9" s="33"/>
    </row>
    <row r="10" spans="1:11" x14ac:dyDescent="0.25">
      <c r="A10" s="31" t="s">
        <v>140</v>
      </c>
      <c r="B10" s="32" t="s">
        <v>281</v>
      </c>
      <c r="C10" s="32"/>
      <c r="D10" s="32" t="s">
        <v>282</v>
      </c>
      <c r="E10" s="31" t="s">
        <v>283</v>
      </c>
      <c r="F10" s="31">
        <v>2020</v>
      </c>
      <c r="G10" s="31" t="s">
        <v>90</v>
      </c>
      <c r="H10" s="33">
        <v>23.32</v>
      </c>
      <c r="I10" s="33">
        <v>4.66</v>
      </c>
      <c r="J10" s="49">
        <f t="shared" si="0"/>
        <v>27.98</v>
      </c>
      <c r="K10" s="33"/>
    </row>
    <row r="11" spans="1:11" x14ac:dyDescent="0.25">
      <c r="A11" s="38">
        <v>43688</v>
      </c>
      <c r="B11" s="32" t="s">
        <v>284</v>
      </c>
      <c r="C11" s="32"/>
      <c r="D11" s="32" t="s">
        <v>280</v>
      </c>
      <c r="E11" s="31" t="s">
        <v>278</v>
      </c>
      <c r="F11" s="31">
        <v>140</v>
      </c>
      <c r="G11" s="31" t="s">
        <v>90</v>
      </c>
      <c r="H11" s="33">
        <v>20.73</v>
      </c>
      <c r="I11" s="33">
        <v>0</v>
      </c>
      <c r="J11" s="49">
        <f t="shared" si="0"/>
        <v>20.73</v>
      </c>
      <c r="K11" s="33"/>
    </row>
    <row r="12" spans="1:11" x14ac:dyDescent="0.25">
      <c r="A12" s="38">
        <v>43657</v>
      </c>
      <c r="B12" s="32" t="s">
        <v>285</v>
      </c>
      <c r="C12" s="32"/>
      <c r="D12" s="32" t="s">
        <v>286</v>
      </c>
      <c r="E12" s="31" t="s">
        <v>287</v>
      </c>
      <c r="F12" s="31">
        <v>2070</v>
      </c>
      <c r="G12" s="31" t="s">
        <v>90</v>
      </c>
      <c r="H12" s="33">
        <v>74</v>
      </c>
      <c r="I12" s="33">
        <v>0.8</v>
      </c>
      <c r="J12" s="49">
        <f t="shared" si="0"/>
        <v>74.8</v>
      </c>
      <c r="K12" s="33"/>
    </row>
    <row r="13" spans="1:11" x14ac:dyDescent="0.25">
      <c r="A13" s="31" t="s">
        <v>140</v>
      </c>
      <c r="B13" s="32" t="s">
        <v>288</v>
      </c>
      <c r="C13" s="32"/>
      <c r="D13" s="32" t="s">
        <v>280</v>
      </c>
      <c r="E13" s="31" t="s">
        <v>278</v>
      </c>
      <c r="F13" s="31">
        <v>140</v>
      </c>
      <c r="G13" s="31" t="s">
        <v>90</v>
      </c>
      <c r="H13" s="33">
        <v>27.58</v>
      </c>
      <c r="I13" s="33">
        <v>5.52</v>
      </c>
      <c r="J13" s="49">
        <f t="shared" si="0"/>
        <v>33.099999999999994</v>
      </c>
      <c r="K13" s="33"/>
    </row>
    <row r="14" spans="1:11" x14ac:dyDescent="0.25">
      <c r="A14" s="31" t="s">
        <v>94</v>
      </c>
      <c r="B14" s="32" t="s">
        <v>210</v>
      </c>
      <c r="C14" s="32"/>
      <c r="D14" s="32" t="s">
        <v>289</v>
      </c>
      <c r="E14" s="31" t="s">
        <v>89</v>
      </c>
      <c r="F14" s="31">
        <v>2020</v>
      </c>
      <c r="G14" s="31" t="s">
        <v>90</v>
      </c>
      <c r="H14" s="33">
        <v>16.670000000000002</v>
      </c>
      <c r="I14" s="33">
        <v>3.33</v>
      </c>
      <c r="J14" s="49">
        <f t="shared" si="0"/>
        <v>20</v>
      </c>
      <c r="K14" s="33"/>
    </row>
    <row r="15" spans="1:11" ht="30" x14ac:dyDescent="0.25">
      <c r="A15" s="38">
        <v>43596</v>
      </c>
      <c r="B15" s="32" t="s">
        <v>290</v>
      </c>
      <c r="C15" s="32"/>
      <c r="D15" s="32" t="s">
        <v>291</v>
      </c>
      <c r="E15" s="31" t="s">
        <v>89</v>
      </c>
      <c r="F15" s="31">
        <v>2020</v>
      </c>
      <c r="G15" s="31" t="s">
        <v>292</v>
      </c>
      <c r="H15" s="33">
        <v>35.24</v>
      </c>
      <c r="I15" s="33">
        <v>7.05</v>
      </c>
      <c r="J15" s="49">
        <f t="shared" si="0"/>
        <v>42.29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ref="J16:J26" si="1">SUM(H16:I16)</f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31</v>
      </c>
      <c r="H27" s="12">
        <f>SUM(H7:H26)</f>
        <v>270.52000000000004</v>
      </c>
      <c r="I27" s="12">
        <f>SUM(I7:I26)</f>
        <v>35.97</v>
      </c>
      <c r="J27" s="12">
        <f>SUM(J7:J26)</f>
        <v>306.49000000000007</v>
      </c>
      <c r="K27" s="13">
        <f>SUM(K7:K26)</f>
        <v>0</v>
      </c>
    </row>
    <row r="28" spans="1:11" ht="36" x14ac:dyDescent="0.25">
      <c r="J28" s="14" t="str">
        <f>IF(J27=Summary!B61,"","DOES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Summary!E62</f>
        <v>58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no253KkaMeoABiO3pnPwUZ+lIEGfacwFiRH/isscN9YZRom1bhhpalF84yieHjAM0CxQr7C1a9DIecXWhWHmlQ==" saltValue="UhxUFaTesY/2URWEPalt8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Summary!E9</f>
        <v>5</v>
      </c>
      <c r="C3" s="59"/>
      <c r="D3" s="54" t="s">
        <v>52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PbTRKiH4f3l0W6dz/fxtCh7BqDYHbUOfhWQd8xvwE8z8zlOcGSDDOI8sSq2CGUK1hbGEBRHkyoTwA/W0AQc+Pw==" saltValue="ktK1fNBM8xV3Xf5jaJ8I+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K36"/>
  <sheetViews>
    <sheetView workbookViewId="0">
      <selection activeCell="E13" sqref="E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Summary!E63</f>
        <v>59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IF(J27=Summary!B63,"","DOES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BTmBuTI55+Oa079q12PKvUgUGDsZUChQJglDXB3vEwgeFzbHjHIugwYpPJRCJnmQl1kCCuly+1+H5BMacjp6kQ==" saltValue="OURqBaNOFrKMvoxGDxQ/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0" max="10" width="13.7109375" bestFit="1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Summary!E64</f>
        <v>60</v>
      </c>
      <c r="C3" s="59"/>
      <c r="D3" s="54" t="s">
        <v>293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43"/>
      <c r="G7" s="29"/>
      <c r="H7" s="30"/>
      <c r="I7" s="30"/>
      <c r="J7" s="10">
        <f>SUM(H7:I7)</f>
        <v>0</v>
      </c>
      <c r="K7" s="30"/>
    </row>
    <row r="8" spans="1:11" x14ac:dyDescent="0.25">
      <c r="A8" s="38"/>
      <c r="B8" s="32"/>
      <c r="C8" s="32"/>
      <c r="D8" s="32"/>
      <c r="E8" s="42"/>
      <c r="F8" s="42"/>
      <c r="G8" s="42"/>
      <c r="H8" s="33"/>
      <c r="I8" s="33"/>
      <c r="J8" s="10">
        <f t="shared" ref="J8:J26" si="0">SUM(H8:I8)</f>
        <v>0</v>
      </c>
      <c r="K8" s="33"/>
    </row>
    <row r="9" spans="1:11" x14ac:dyDescent="0.25">
      <c r="A9" s="38"/>
      <c r="B9" s="32"/>
      <c r="C9" s="32"/>
      <c r="D9" s="32"/>
      <c r="E9" s="42"/>
      <c r="F9" s="42"/>
      <c r="G9" s="42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42"/>
      <c r="F10" s="42"/>
      <c r="G10" s="42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42"/>
      <c r="F11" s="42"/>
      <c r="G11" s="42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42"/>
      <c r="F12" s="42"/>
      <c r="G12" s="42"/>
      <c r="H12" s="33"/>
      <c r="I12" s="33"/>
      <c r="J12" s="10">
        <f t="shared" si="0"/>
        <v>0</v>
      </c>
      <c r="K12" s="33"/>
    </row>
    <row r="13" spans="1:11" x14ac:dyDescent="0.25">
      <c r="A13" s="38"/>
      <c r="B13" s="32"/>
      <c r="C13" s="32"/>
      <c r="D13" s="32"/>
      <c r="E13" s="42"/>
      <c r="F13" s="42"/>
      <c r="G13" s="42"/>
      <c r="H13" s="33"/>
      <c r="I13" s="33"/>
      <c r="J13" s="10">
        <f t="shared" si="0"/>
        <v>0</v>
      </c>
      <c r="K13" s="33"/>
    </row>
    <row r="14" spans="1:11" x14ac:dyDescent="0.25">
      <c r="A14" s="38"/>
      <c r="B14" s="32"/>
      <c r="C14" s="32"/>
      <c r="D14" s="32"/>
      <c r="E14" s="42"/>
      <c r="F14" s="42"/>
      <c r="G14" s="42"/>
      <c r="H14" s="33"/>
      <c r="I14" s="33"/>
      <c r="J14" s="10">
        <f t="shared" si="0"/>
        <v>0</v>
      </c>
      <c r="K14" s="33"/>
    </row>
    <row r="15" spans="1:11" x14ac:dyDescent="0.25">
      <c r="A15" s="38"/>
      <c r="B15" s="32"/>
      <c r="C15" s="32"/>
      <c r="D15" s="32"/>
      <c r="E15" s="42"/>
      <c r="F15" s="42"/>
      <c r="G15" s="42"/>
      <c r="H15" s="33"/>
      <c r="I15" s="33"/>
      <c r="J15" s="10">
        <f t="shared" si="0"/>
        <v>0</v>
      </c>
      <c r="K15" s="33"/>
    </row>
    <row r="16" spans="1:11" x14ac:dyDescent="0.25">
      <c r="A16" s="38"/>
      <c r="B16" s="32"/>
      <c r="C16" s="32"/>
      <c r="D16" s="32"/>
      <c r="E16" s="42"/>
      <c r="F16" s="42"/>
      <c r="G16" s="42"/>
      <c r="H16" s="33"/>
      <c r="I16" s="33"/>
      <c r="J16" s="10">
        <f t="shared" si="0"/>
        <v>0</v>
      </c>
      <c r="K16" s="33"/>
    </row>
    <row r="17" spans="1:11" x14ac:dyDescent="0.25">
      <c r="A17" s="38"/>
      <c r="B17" s="32"/>
      <c r="C17" s="32"/>
      <c r="D17" s="32"/>
      <c r="E17" s="42"/>
      <c r="F17" s="42"/>
      <c r="G17" s="42"/>
      <c r="H17" s="33"/>
      <c r="I17" s="33"/>
      <c r="J17" s="10">
        <f t="shared" si="0"/>
        <v>0</v>
      </c>
      <c r="K17" s="33"/>
    </row>
    <row r="18" spans="1:11" x14ac:dyDescent="0.25">
      <c r="A18" s="38"/>
      <c r="B18" s="32"/>
      <c r="C18" s="32"/>
      <c r="D18" s="32"/>
      <c r="E18" s="42"/>
      <c r="F18" s="42"/>
      <c r="G18" s="42"/>
      <c r="H18" s="33"/>
      <c r="I18" s="33"/>
      <c r="J18" s="10">
        <f t="shared" si="0"/>
        <v>0</v>
      </c>
      <c r="K18" s="33"/>
    </row>
    <row r="19" spans="1:11" x14ac:dyDescent="0.25">
      <c r="A19" s="38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8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IF(J27=Summary!B64,"","DOES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jvmy6vgp84/zWEZmGQ2SLAo8gNBximu+hu3brDiuEdeNTqXh8iryQB52Gxn5boLeTfrZ69w/7SoVEOg1LwcMMA==" saltValue="UFJA6wrAZqQer+Kr54qd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K36"/>
  <sheetViews>
    <sheetView workbookViewId="0">
      <selection activeCell="H7" sqref="H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Summary!E65</f>
        <v>61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31"/>
      <c r="B7" s="32"/>
      <c r="C7" s="32"/>
      <c r="D7" s="32"/>
      <c r="E7" s="31"/>
      <c r="F7" s="31"/>
      <c r="G7" s="31"/>
      <c r="H7" s="33"/>
      <c r="I7" s="33"/>
      <c r="J7" s="10">
        <f t="shared" ref="J7:J15" si="0"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si="0"/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ref="J16:J26" si="1">SUM(H16:I16)</f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31</v>
      </c>
      <c r="H27" s="12">
        <f>SUM(H16:H26)</f>
        <v>0</v>
      </c>
      <c r="I27" s="12">
        <f>SUM(I16:I26)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IF(J27=Summary!B65,"","DOES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KzDeZQ5hkqntchqlBVTl/NKuYcxzSpmQLoQ7KqBv0ogBeMsGAjeekts8PrgWGdbQtUkr7ytV93+hlXWpkdv69A==" saltValue="0qVgedxpaTh8S869CPcYH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Summary!E66</f>
        <v>62</v>
      </c>
      <c r="C3" s="59"/>
      <c r="D3" s="54" t="s">
        <v>294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IF(J27=Summary!B66,"","DOES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DVhYXk9vx0mjDanr/EUFoF2KIxtNj/6LKxA6Bxb71fv5fxdlYeYRAaVZYFHs+KXXZYRJJziqdu2dY5ZVIW4Neg==" saltValue="KmSdf1Fq32AnGlXx6PWC9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Summary!E67</f>
        <v>63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IF(J27=Summary!B67,"","DOES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K36"/>
  <sheetViews>
    <sheetView workbookViewId="0">
      <selection activeCell="F13" sqref="F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Summary!E68</f>
        <v>64</v>
      </c>
      <c r="C3" s="59"/>
      <c r="D3" s="54" t="s">
        <v>295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IF(J27=Summary!B68,"","DOES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tRW9ui8FTUaqxDGkZws+9SeA8P4/YatTwHysE1EH7FlP12WfKsWGIyg2SGuzHjloZhC705h7xJJdcqhLsV5byQ==" saltValue="H6kseD45o0XeaJ2VrZPyh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Summary!E69</f>
        <v>65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IF(J27=Summary!B69,"","DOES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9HafsiUawbiTZGx/4rj7lQ3eu82NMgWXNcYIA9H4iqS5rBMeXXhykqEIzvImbWv0BCvuU8XUs4XGhgwH5erqgg==" saltValue="/9ZdVhbvfwOD8FAPK07Q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K36"/>
  <sheetViews>
    <sheetView workbookViewId="0">
      <selection activeCell="D17" sqref="D1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Summary!E70</f>
        <v>66</v>
      </c>
      <c r="C3" s="59"/>
      <c r="D3" s="54" t="s">
        <v>296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9/KjremAodK5CKxWjNj9v3/P/1BCdoOzjR0C9jyzWnPVi/1UDQZWDZMCAVwhGkLL978MDvg2SICxQC7WzwlMRA==" saltValue="DcGLNmfI38PSINjeNl5sS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K36"/>
  <sheetViews>
    <sheetView workbookViewId="0">
      <selection activeCell="M10" sqref="M1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Summary!E71</f>
        <v>67</v>
      </c>
      <c r="C3" s="59"/>
      <c r="D3" s="54"/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140</v>
      </c>
      <c r="B7" s="28" t="s">
        <v>297</v>
      </c>
      <c r="C7" s="28"/>
      <c r="D7" s="28" t="s">
        <v>298</v>
      </c>
      <c r="E7" s="29"/>
      <c r="F7" s="29"/>
      <c r="G7" s="29"/>
      <c r="H7" s="30">
        <v>24.08</v>
      </c>
      <c r="I7" s="30">
        <v>4.82</v>
      </c>
      <c r="J7" s="10">
        <f>SUM(H7:I7)</f>
        <v>28.9</v>
      </c>
      <c r="K7" s="30"/>
    </row>
    <row r="8" spans="1:11" x14ac:dyDescent="0.25">
      <c r="A8" s="31" t="s">
        <v>94</v>
      </c>
      <c r="B8" s="32" t="s">
        <v>299</v>
      </c>
      <c r="C8" s="32"/>
      <c r="D8" s="32" t="s">
        <v>300</v>
      </c>
      <c r="E8" s="31"/>
      <c r="F8" s="31"/>
      <c r="G8" s="31"/>
      <c r="H8" s="33">
        <v>159.16999999999999</v>
      </c>
      <c r="I8" s="33">
        <v>31.83</v>
      </c>
      <c r="J8" s="10">
        <f t="shared" ref="J8:J26" si="0">SUM(H8:I8)</f>
        <v>191</v>
      </c>
      <c r="K8" s="33"/>
    </row>
    <row r="9" spans="1:11" ht="30" x14ac:dyDescent="0.25">
      <c r="A9" s="31" t="s">
        <v>94</v>
      </c>
      <c r="B9" s="32" t="s">
        <v>301</v>
      </c>
      <c r="C9" s="32"/>
      <c r="D9" s="32" t="s">
        <v>302</v>
      </c>
      <c r="E9" s="31"/>
      <c r="F9" s="31"/>
      <c r="G9" s="31"/>
      <c r="H9" s="33">
        <v>4.08</v>
      </c>
      <c r="I9" s="33">
        <v>0.82</v>
      </c>
      <c r="J9" s="10">
        <f t="shared" si="0"/>
        <v>4.9000000000000004</v>
      </c>
      <c r="K9" s="33"/>
    </row>
    <row r="10" spans="1:11" ht="30" x14ac:dyDescent="0.25">
      <c r="A10" s="38">
        <v>43508</v>
      </c>
      <c r="B10" s="32" t="s">
        <v>303</v>
      </c>
      <c r="C10" s="32"/>
      <c r="D10" s="32" t="s">
        <v>304</v>
      </c>
      <c r="E10" s="31"/>
      <c r="F10" s="31"/>
      <c r="G10" s="31"/>
      <c r="H10" s="33">
        <v>10.42</v>
      </c>
      <c r="I10" s="33">
        <v>2.08</v>
      </c>
      <c r="J10" s="10">
        <f t="shared" si="0"/>
        <v>12.5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197.75</v>
      </c>
      <c r="I27" s="12">
        <f>SUM(I7:I26)</f>
        <v>39.549999999999997</v>
      </c>
      <c r="J27" s="12">
        <f>SUM(J7:J26)</f>
        <v>237.3</v>
      </c>
      <c r="K27" s="13">
        <f>SUM(K7:K26)</f>
        <v>0</v>
      </c>
    </row>
    <row r="28" spans="1:11" ht="36" x14ac:dyDescent="0.25">
      <c r="J28" s="14" t="str">
        <f>IF(J27=Summary!B71,"","DOES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yPjzwo8NrKDp3MgJOlh1jee8CjODD+FqPSsllEN4pCWeE769i4XaJKcYuwPbNcwNbWbR/lHtPZE5f8L888zhSw==" saltValue="JwlMfo+Q8FtsTtqgrEHQC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6"/>
  <sheetViews>
    <sheetView workbookViewId="0">
      <selection activeCell="F9" sqref="F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Summary!E10</f>
        <v>6</v>
      </c>
      <c r="C3" s="59"/>
      <c r="D3" s="54" t="s">
        <v>53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54</v>
      </c>
      <c r="B7" s="28" t="s">
        <v>55</v>
      </c>
      <c r="C7" s="28"/>
      <c r="D7" s="28" t="s">
        <v>56</v>
      </c>
      <c r="E7" s="29" t="s">
        <v>57</v>
      </c>
      <c r="F7" s="29">
        <v>2780</v>
      </c>
      <c r="G7" s="29" t="s">
        <v>28</v>
      </c>
      <c r="H7" s="30">
        <v>2.0699999999999998</v>
      </c>
      <c r="I7" s="30">
        <v>0.42</v>
      </c>
      <c r="J7" s="10">
        <f>SUM(H7:I7)</f>
        <v>2.4899999999999998</v>
      </c>
      <c r="K7" s="30"/>
    </row>
    <row r="8" spans="1:11" x14ac:dyDescent="0.25">
      <c r="A8" s="31" t="s">
        <v>58</v>
      </c>
      <c r="B8" s="32" t="s">
        <v>59</v>
      </c>
      <c r="C8" s="32"/>
      <c r="D8" s="32" t="s">
        <v>60</v>
      </c>
      <c r="E8" s="31" t="s">
        <v>27</v>
      </c>
      <c r="F8" s="31">
        <v>1700</v>
      </c>
      <c r="G8" s="31" t="s">
        <v>28</v>
      </c>
      <c r="H8" s="33">
        <v>4.25</v>
      </c>
      <c r="I8" s="33">
        <v>0.85</v>
      </c>
      <c r="J8" s="10">
        <f t="shared" ref="J8:J26" si="0">SUM(H8:I8)</f>
        <v>5.0999999999999996</v>
      </c>
      <c r="K8" s="33"/>
    </row>
    <row r="9" spans="1:11" x14ac:dyDescent="0.25">
      <c r="A9" s="31" t="s">
        <v>58</v>
      </c>
      <c r="B9" s="32" t="s">
        <v>61</v>
      </c>
      <c r="C9" s="32"/>
      <c r="D9" s="32" t="s">
        <v>62</v>
      </c>
      <c r="E9" s="31" t="s">
        <v>63</v>
      </c>
      <c r="F9" s="31">
        <v>2910</v>
      </c>
      <c r="G9" s="31" t="s">
        <v>28</v>
      </c>
      <c r="H9" s="33">
        <v>2.74</v>
      </c>
      <c r="I9" s="33">
        <v>0.55000000000000004</v>
      </c>
      <c r="J9" s="10">
        <f t="shared" si="0"/>
        <v>3.29</v>
      </c>
      <c r="K9" s="33"/>
    </row>
    <row r="10" spans="1:11" x14ac:dyDescent="0.25">
      <c r="A10" s="31" t="s">
        <v>58</v>
      </c>
      <c r="B10" s="32" t="s">
        <v>64</v>
      </c>
      <c r="C10" s="32"/>
      <c r="D10" s="32" t="s">
        <v>65</v>
      </c>
      <c r="E10" s="31" t="s">
        <v>27</v>
      </c>
      <c r="F10" s="31">
        <v>1700</v>
      </c>
      <c r="G10" s="31" t="s">
        <v>28</v>
      </c>
      <c r="H10" s="33">
        <v>15.83</v>
      </c>
      <c r="I10" s="33">
        <v>3.17</v>
      </c>
      <c r="J10" s="10">
        <f t="shared" si="0"/>
        <v>19</v>
      </c>
      <c r="K10" s="33"/>
    </row>
    <row r="11" spans="1:11" ht="30" x14ac:dyDescent="0.25">
      <c r="A11" s="31" t="s">
        <v>66</v>
      </c>
      <c r="B11" s="32" t="s">
        <v>67</v>
      </c>
      <c r="C11" s="32"/>
      <c r="D11" s="32" t="s">
        <v>68</v>
      </c>
      <c r="E11" s="31" t="s">
        <v>27</v>
      </c>
      <c r="F11" s="31">
        <v>1700</v>
      </c>
      <c r="G11" s="31" t="s">
        <v>28</v>
      </c>
      <c r="H11" s="33">
        <v>8.17</v>
      </c>
      <c r="I11" s="33">
        <v>1.63</v>
      </c>
      <c r="J11" s="10">
        <f t="shared" si="0"/>
        <v>9.8000000000000007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33.06</v>
      </c>
      <c r="I27" s="12">
        <f>SUM(I7:I26)</f>
        <v>6.62</v>
      </c>
      <c r="J27" s="12">
        <f>SUM(J7:J26)</f>
        <v>39.68</v>
      </c>
      <c r="K27" s="13">
        <f>SUM(K7:K26)</f>
        <v>0</v>
      </c>
    </row>
    <row r="28" spans="1:11" ht="36" x14ac:dyDescent="0.25">
      <c r="J28" s="14" t="str">
        <f>IF(J27=Summary!B10,"","DOES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H4vL2qJbhpfSYeKuvyBJYOf+tzrNELiKgOxo6JfzHLCTmX2HUEwtICZK+YkjyipkS99QSFPlmHRIuGBBVwDRKg==" saltValue="XdyzFp4rv7Cp5hpsB8qO1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Summary!E11</f>
        <v>7</v>
      </c>
      <c r="C3" s="59"/>
      <c r="D3" s="54" t="s">
        <v>69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ht="14.25" customHeight="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IF(J27=Summary!B11,"","DOES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2" t="s">
        <v>9</v>
      </c>
      <c r="B3" s="58">
        <f>Summary!E12</f>
        <v>8</v>
      </c>
      <c r="C3" s="59"/>
      <c r="D3" s="54" t="s">
        <v>70</v>
      </c>
      <c r="E3" s="2" t="s">
        <v>11</v>
      </c>
      <c r="F3" s="3"/>
      <c r="G3" s="39">
        <f>Summary!B1</f>
        <v>0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5" t="s">
        <v>13</v>
      </c>
      <c r="C5" s="55" t="s">
        <v>14</v>
      </c>
      <c r="D5" s="55" t="s">
        <v>15</v>
      </c>
      <c r="E5" s="69" t="s">
        <v>16</v>
      </c>
      <c r="F5" s="69"/>
      <c r="G5" s="69"/>
      <c r="H5" s="69" t="s">
        <v>17</v>
      </c>
      <c r="I5" s="69"/>
      <c r="J5" s="69"/>
      <c r="K5" s="70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IF(J27=Summary!B12,"","DOES NOT BALANCE")</f>
        <v/>
      </c>
    </row>
    <row r="29" spans="1:11" x14ac:dyDescent="0.25">
      <c r="A29" s="71" t="s">
        <v>32</v>
      </c>
      <c r="B29" s="71"/>
      <c r="C29" s="71"/>
      <c r="D29" s="71"/>
      <c r="E29" s="72">
        <f>Summary!B2</f>
        <v>0</v>
      </c>
      <c r="F29" s="72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6" t="s">
        <v>34</v>
      </c>
      <c r="B32" s="67"/>
      <c r="C32" s="67"/>
      <c r="D32" s="68"/>
      <c r="E32" s="20"/>
      <c r="F32" s="20"/>
      <c r="G32" s="19"/>
    </row>
    <row r="33" spans="1:11" x14ac:dyDescent="0.25">
      <c r="A33" s="66"/>
      <c r="B33" s="67"/>
      <c r="C33" s="67"/>
      <c r="D33" s="68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6"/>
      <c r="B34" s="67"/>
      <c r="C34" s="67"/>
      <c r="D34" s="68"/>
      <c r="E34" s="20"/>
      <c r="F34" s="20"/>
      <c r="G34" s="24"/>
      <c r="K34" s="25"/>
    </row>
    <row r="35" spans="1:11" ht="23.25" customHeight="1" x14ac:dyDescent="0.25">
      <c r="A35" s="24" t="s">
        <v>9</v>
      </c>
      <c r="B35" s="64" t="s">
        <v>36</v>
      </c>
      <c r="C35" s="64"/>
      <c r="D35" s="65"/>
      <c r="E35" s="18"/>
      <c r="F35" s="18"/>
      <c r="G35" s="26" t="s">
        <v>37</v>
      </c>
      <c r="H35" s="60" t="s">
        <v>38</v>
      </c>
      <c r="I35" s="60"/>
      <c r="J35" s="60"/>
      <c r="K35" s="61"/>
    </row>
    <row r="36" spans="1:11" ht="25.5" customHeight="1" x14ac:dyDescent="0.25">
      <c r="A36" s="26" t="s">
        <v>39</v>
      </c>
      <c r="B36" s="62" t="s">
        <v>36</v>
      </c>
      <c r="C36" s="62"/>
      <c r="D36" s="63"/>
    </row>
  </sheetData>
  <sheetProtection algorithmName="SHA-512" hashValue="E4eIsIftYi8d/Dts83EZcvrGKY2Ovw31kh3cZeaLx+ZTEj+fx3B3ZNq98KYvfhvs6FCp/Kfbb0IItPVJkEb1tA==" saltValue="9xiJecToiOU1mpB7g/keb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9A1128ED4794087335319C805C253" ma:contentTypeVersion="2" ma:contentTypeDescription="Create a new document." ma:contentTypeScope="" ma:versionID="efb1092a0fdfa5f83e86dd1887c00407">
  <xsd:schema xmlns:xsd="http://www.w3.org/2001/XMLSchema" xmlns:xs="http://www.w3.org/2001/XMLSchema" xmlns:p="http://schemas.microsoft.com/office/2006/metadata/properties" xmlns:ns2="33360007-4142-45bf-9768-608a10c9219f" targetNamespace="http://schemas.microsoft.com/office/2006/metadata/properties" ma:root="true" ma:fieldsID="0ce1ce506f3e3109d5c59a893af1088c" ns2:_="">
    <xsd:import namespace="33360007-4142-45bf-9768-608a10c9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60007-4142-45bf-9768-608a10c92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A3FB1-4FE3-4591-99AF-F50F1867E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60007-4142-45bf-9768-608a10c92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ABC82C-E2F6-41AA-9028-4DD1F7BFAF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083DFA-5D30-4E8F-A006-7B9879A9C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Burnham</dc:creator>
  <cp:keywords/>
  <dc:description/>
  <cp:lastModifiedBy>Roger Burnham</cp:lastModifiedBy>
  <cp:revision/>
  <dcterms:created xsi:type="dcterms:W3CDTF">2015-03-24T09:37:05Z</dcterms:created>
  <dcterms:modified xsi:type="dcterms:W3CDTF">2020-01-17T10:56:13Z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0x0101007559A1128ED4794087335319C805C253</vt:lpwstr>
  </property>
</Properties>
</file>