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sc.co.uk\CSSC\Users\Lauren\Volunteer Documents\"/>
    </mc:Choice>
  </mc:AlternateContent>
  <bookViews>
    <workbookView xWindow="-15" yWindow="-15" windowWidth="12120" windowHeight="9120" tabRatio="701"/>
  </bookViews>
  <sheets>
    <sheet name="Receipts" sheetId="2" r:id="rId1"/>
    <sheet name="Payments" sheetId="1" r:id="rId2"/>
    <sheet name="Summary" sheetId="3" r:id="rId3"/>
    <sheet name="Bank Rec." sheetId="5" r:id="rId4"/>
    <sheet name="Equipment" sheetId="10" r:id="rId5"/>
    <sheet name="Stock" sheetId="9" r:id="rId6"/>
    <sheet name="Debtors &amp; Prepayment" sheetId="11" r:id="rId7"/>
    <sheet name="Creditors &amp; Accruals" sheetId="12" r:id="rId8"/>
    <sheet name="I &amp; E acc" sheetId="7" r:id="rId9"/>
    <sheet name="BS" sheetId="8" r:id="rId10"/>
  </sheets>
  <calcPr calcId="171027"/>
</workbook>
</file>

<file path=xl/calcChain.xml><?xml version="1.0" encoding="utf-8"?>
<calcChain xmlns="http://schemas.openxmlformats.org/spreadsheetml/2006/main">
  <c r="I53" i="7" l="1"/>
  <c r="I55" i="7"/>
  <c r="E53" i="7"/>
  <c r="I28" i="7"/>
  <c r="I29" i="7"/>
  <c r="I30" i="7"/>
  <c r="I31" i="7"/>
  <c r="E31" i="7"/>
  <c r="E30" i="7"/>
  <c r="E29" i="7"/>
  <c r="E28" i="7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Q33" i="3"/>
  <c r="R33" i="3"/>
  <c r="Q34" i="3"/>
  <c r="R34" i="3"/>
  <c r="P17" i="3"/>
  <c r="P20" i="3" s="1"/>
  <c r="Q17" i="3"/>
  <c r="P18" i="3"/>
  <c r="Q18" i="3"/>
  <c r="Q20" i="3" s="1"/>
  <c r="P12" i="3"/>
  <c r="Q12" i="3"/>
  <c r="Q28" i="3"/>
  <c r="N28" i="3"/>
  <c r="R26" i="3"/>
  <c r="E57" i="7" s="1"/>
  <c r="Q26" i="3"/>
  <c r="E56" i="7" s="1"/>
  <c r="P26" i="3"/>
  <c r="E55" i="7" s="1"/>
  <c r="O25" i="3"/>
  <c r="E54" i="7" s="1"/>
  <c r="N25" i="3"/>
  <c r="R10" i="3"/>
  <c r="O17" i="3"/>
  <c r="R17" i="3"/>
  <c r="O18" i="3"/>
  <c r="R18" i="3"/>
  <c r="R12" i="3"/>
  <c r="O9" i="3"/>
  <c r="N9" i="3"/>
  <c r="M9" i="3"/>
  <c r="L9" i="3"/>
  <c r="K9" i="3"/>
  <c r="J9" i="3"/>
  <c r="Q38" i="3" l="1"/>
  <c r="Q40" i="3" s="1"/>
  <c r="R20" i="3"/>
  <c r="S61" i="1"/>
  <c r="M28" i="3" s="1"/>
  <c r="C28" i="3"/>
  <c r="I57" i="7"/>
  <c r="N33" i="3"/>
  <c r="N34" i="3"/>
  <c r="M25" i="3"/>
  <c r="E52" i="7" s="1"/>
  <c r="M17" i="3"/>
  <c r="M18" i="3"/>
  <c r="M12" i="3"/>
  <c r="C25" i="3"/>
  <c r="M20" i="3" l="1"/>
  <c r="N38" i="3"/>
  <c r="C3" i="10"/>
  <c r="C5" i="10"/>
  <c r="C25" i="10"/>
  <c r="Z55" i="2" l="1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56" i="2" l="1"/>
  <c r="O34" i="3"/>
  <c r="L34" i="3"/>
  <c r="K34" i="3"/>
  <c r="J34" i="3"/>
  <c r="I34" i="3"/>
  <c r="H34" i="3"/>
  <c r="G34" i="3"/>
  <c r="F34" i="3"/>
  <c r="E34" i="3"/>
  <c r="D34" i="3"/>
  <c r="C34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C17" i="3"/>
  <c r="D17" i="3"/>
  <c r="D17" i="12"/>
  <c r="C17" i="12"/>
  <c r="E15" i="12"/>
  <c r="P34" i="3" s="1"/>
  <c r="E14" i="12"/>
  <c r="E13" i="12"/>
  <c r="E12" i="12"/>
  <c r="E11" i="12"/>
  <c r="E10" i="12"/>
  <c r="E9" i="12"/>
  <c r="E8" i="12"/>
  <c r="E7" i="12"/>
  <c r="E6" i="12"/>
  <c r="E5" i="12"/>
  <c r="O33" i="3"/>
  <c r="L33" i="3"/>
  <c r="K33" i="3"/>
  <c r="J33" i="3"/>
  <c r="I33" i="3"/>
  <c r="H33" i="3"/>
  <c r="G33" i="3"/>
  <c r="F33" i="3"/>
  <c r="E33" i="3"/>
  <c r="D33" i="3"/>
  <c r="C33" i="3"/>
  <c r="E15" i="11"/>
  <c r="P33" i="3" s="1"/>
  <c r="E14" i="11"/>
  <c r="E13" i="11"/>
  <c r="E12" i="11"/>
  <c r="E11" i="11"/>
  <c r="E10" i="11"/>
  <c r="E9" i="11"/>
  <c r="E8" i="11"/>
  <c r="E7" i="11"/>
  <c r="E6" i="11"/>
  <c r="E5" i="11"/>
  <c r="D17" i="11"/>
  <c r="C17" i="11"/>
  <c r="D12" i="9"/>
  <c r="K36" i="3" s="1"/>
  <c r="D11" i="9"/>
  <c r="J36" i="3" s="1"/>
  <c r="D10" i="9"/>
  <c r="I36" i="3" s="1"/>
  <c r="C37" i="7"/>
  <c r="H56" i="2"/>
  <c r="C12" i="3" s="1"/>
  <c r="C59" i="7"/>
  <c r="D9" i="9"/>
  <c r="H36" i="3" s="1"/>
  <c r="D8" i="9"/>
  <c r="G36" i="3" s="1"/>
  <c r="D7" i="9"/>
  <c r="F36" i="3" s="1"/>
  <c r="D6" i="9"/>
  <c r="E36" i="3" s="1"/>
  <c r="D5" i="9"/>
  <c r="K25" i="10"/>
  <c r="K27" i="10" s="1"/>
  <c r="K29" i="10" s="1"/>
  <c r="G25" i="10"/>
  <c r="G27" i="10" s="1"/>
  <c r="G29" i="10" s="1"/>
  <c r="C27" i="10"/>
  <c r="C29" i="10" s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N18" i="3" l="1"/>
  <c r="M34" i="3"/>
  <c r="D14" i="9"/>
  <c r="N17" i="3"/>
  <c r="M33" i="3"/>
  <c r="M38" i="3" s="1"/>
  <c r="M40" i="3" s="1"/>
  <c r="C20" i="3"/>
  <c r="I21" i="7" s="1"/>
  <c r="C32" i="10"/>
  <c r="C9" i="10"/>
  <c r="E17" i="11"/>
  <c r="J24" i="8" s="1"/>
  <c r="E17" i="12"/>
  <c r="J30" i="8" s="1"/>
  <c r="S18" i="3"/>
  <c r="S34" i="3"/>
  <c r="D36" i="3"/>
  <c r="S36" i="3" s="1"/>
  <c r="J23" i="8"/>
  <c r="J19" i="8" l="1"/>
  <c r="J17" i="8"/>
  <c r="I56" i="7"/>
  <c r="J31" i="8" l="1"/>
  <c r="G4" i="3"/>
  <c r="G9" i="1"/>
  <c r="AC9" i="1" s="1"/>
  <c r="G10" i="1"/>
  <c r="AC10" i="1" s="1"/>
  <c r="G11" i="1"/>
  <c r="AC11" i="1" s="1"/>
  <c r="AC30" i="1"/>
  <c r="AC3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8" i="1"/>
  <c r="AC8" i="1" s="1"/>
  <c r="E51" i="7"/>
  <c r="E50" i="7"/>
  <c r="E49" i="7"/>
  <c r="E48" i="7"/>
  <c r="E47" i="7"/>
  <c r="E46" i="7"/>
  <c r="E45" i="7"/>
  <c r="E44" i="7"/>
  <c r="E43" i="7"/>
  <c r="E42" i="7"/>
  <c r="AC61" i="1" l="1"/>
  <c r="R28" i="3" s="1"/>
  <c r="R38" i="3" s="1"/>
  <c r="R40" i="3" s="1"/>
  <c r="S33" i="3"/>
  <c r="S30" i="3"/>
  <c r="K25" i="3"/>
  <c r="L25" i="3"/>
  <c r="G25" i="3"/>
  <c r="H25" i="3"/>
  <c r="I25" i="3"/>
  <c r="J25" i="3"/>
  <c r="F25" i="3"/>
  <c r="E25" i="3"/>
  <c r="D25" i="3"/>
  <c r="B25" i="3"/>
  <c r="P61" i="1"/>
  <c r="J28" i="3" s="1"/>
  <c r="J38" i="3" s="1"/>
  <c r="I49" i="7" s="1"/>
  <c r="O61" i="1"/>
  <c r="I28" i="3" s="1"/>
  <c r="I38" i="3" s="1"/>
  <c r="I48" i="7" s="1"/>
  <c r="N61" i="1"/>
  <c r="H28" i="3" s="1"/>
  <c r="H38" i="3" s="1"/>
  <c r="I47" i="7" s="1"/>
  <c r="M61" i="1"/>
  <c r="G28" i="3" s="1"/>
  <c r="G38" i="3" s="1"/>
  <c r="I46" i="7" s="1"/>
  <c r="D2" i="1" l="1"/>
  <c r="E35" i="7"/>
  <c r="E34" i="7"/>
  <c r="E33" i="7"/>
  <c r="E32" i="7"/>
  <c r="E27" i="7"/>
  <c r="E26" i="7"/>
  <c r="E25" i="7"/>
  <c r="E24" i="7"/>
  <c r="E23" i="7"/>
  <c r="E22" i="7"/>
  <c r="S14" i="3"/>
  <c r="F9" i="3"/>
  <c r="G9" i="3"/>
  <c r="H9" i="3"/>
  <c r="I9" i="3"/>
  <c r="E9" i="3"/>
  <c r="D9" i="3"/>
  <c r="B9" i="3"/>
  <c r="W56" i="2"/>
  <c r="U56" i="2"/>
  <c r="L12" i="3" s="1"/>
  <c r="L20" i="3" s="1"/>
  <c r="T56" i="2"/>
  <c r="K12" i="3" s="1"/>
  <c r="K20" i="3" s="1"/>
  <c r="S56" i="2"/>
  <c r="J12" i="3" s="1"/>
  <c r="J20" i="3" s="1"/>
  <c r="N56" i="2"/>
  <c r="I12" i="3" s="1"/>
  <c r="I20" i="3" s="1"/>
  <c r="M56" i="2"/>
  <c r="H12" i="3" s="1"/>
  <c r="H20" i="3" s="1"/>
  <c r="L56" i="2"/>
  <c r="G12" i="3" s="1"/>
  <c r="G20" i="3" s="1"/>
  <c r="K56" i="2"/>
  <c r="F12" i="3" s="1"/>
  <c r="F20" i="3" s="1"/>
  <c r="J56" i="2"/>
  <c r="E12" i="3" s="1"/>
  <c r="E20" i="3" s="1"/>
  <c r="I56" i="2"/>
  <c r="D12" i="3" s="1"/>
  <c r="F21" i="2"/>
  <c r="F22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S17" i="3"/>
  <c r="G56" i="2"/>
  <c r="B12" i="3" s="1"/>
  <c r="B20" i="3" s="1"/>
  <c r="K65" i="7" s="1"/>
  <c r="Z61" i="1"/>
  <c r="O28" i="3" s="1"/>
  <c r="O38" i="3" s="1"/>
  <c r="I52" i="7" s="1"/>
  <c r="J61" i="1"/>
  <c r="D28" i="3" s="1"/>
  <c r="D38" i="3" s="1"/>
  <c r="I43" i="7" s="1"/>
  <c r="L61" i="1"/>
  <c r="F28" i="3" s="1"/>
  <c r="F38" i="3" s="1"/>
  <c r="I45" i="7" s="1"/>
  <c r="AA61" i="1"/>
  <c r="K61" i="1"/>
  <c r="E28" i="3" s="1"/>
  <c r="E38" i="3" s="1"/>
  <c r="I44" i="7" s="1"/>
  <c r="H61" i="1"/>
  <c r="B28" i="3" s="1"/>
  <c r="Q61" i="1"/>
  <c r="K28" i="3" s="1"/>
  <c r="K38" i="3" s="1"/>
  <c r="I50" i="7" s="1"/>
  <c r="C19" i="8"/>
  <c r="A27" i="8"/>
  <c r="A31" i="8"/>
  <c r="R61" i="1"/>
  <c r="L28" i="3" s="1"/>
  <c r="L38" i="3" s="1"/>
  <c r="I51" i="7" s="1"/>
  <c r="C7" i="10" l="1"/>
  <c r="P28" i="3"/>
  <c r="P38" i="3" s="1"/>
  <c r="P40" i="3" s="1"/>
  <c r="O12" i="3"/>
  <c r="O20" i="3" s="1"/>
  <c r="O40" i="3" s="1"/>
  <c r="I54" i="7" s="1"/>
  <c r="N12" i="3"/>
  <c r="N20" i="3" s="1"/>
  <c r="N40" i="3" s="1"/>
  <c r="C11" i="10"/>
  <c r="J18" i="8"/>
  <c r="L19" i="8" s="1"/>
  <c r="I25" i="7"/>
  <c r="G40" i="3"/>
  <c r="I27" i="7"/>
  <c r="I40" i="3"/>
  <c r="I33" i="7"/>
  <c r="K40" i="3"/>
  <c r="C33" i="8"/>
  <c r="C35" i="8" s="1"/>
  <c r="I24" i="7"/>
  <c r="F40" i="3"/>
  <c r="I26" i="7"/>
  <c r="H40" i="3"/>
  <c r="I32" i="7"/>
  <c r="J40" i="3"/>
  <c r="I34" i="7"/>
  <c r="L40" i="3"/>
  <c r="I23" i="7"/>
  <c r="E40" i="3"/>
  <c r="C38" i="3"/>
  <c r="B38" i="3"/>
  <c r="I42" i="7" s="1"/>
  <c r="S28" i="3"/>
  <c r="C61" i="7"/>
  <c r="C68" i="7" s="1"/>
  <c r="C41" i="8" s="1"/>
  <c r="C43" i="8" s="1"/>
  <c r="L39" i="8" s="1"/>
  <c r="G61" i="1"/>
  <c r="B16" i="5" s="1"/>
  <c r="D20" i="3"/>
  <c r="F56" i="2"/>
  <c r="C34" i="10" l="1"/>
  <c r="S12" i="3"/>
  <c r="I35" i="7"/>
  <c r="I22" i="7"/>
  <c r="D40" i="3"/>
  <c r="K59" i="7"/>
  <c r="C40" i="3"/>
  <c r="B20" i="5"/>
  <c r="C23" i="5" s="1"/>
  <c r="S38" i="3"/>
  <c r="D6" i="5"/>
  <c r="S20" i="3"/>
  <c r="K37" i="7" l="1"/>
  <c r="K61" i="7" s="1"/>
  <c r="K68" i="7" s="1"/>
  <c r="L41" i="8" s="1"/>
  <c r="L43" i="8" s="1"/>
  <c r="S40" i="3"/>
  <c r="J26" i="8"/>
  <c r="J27" i="8" s="1"/>
  <c r="L33" i="8" s="1"/>
  <c r="L35" i="8" s="1"/>
  <c r="C27" i="5"/>
  <c r="C29" i="5" s="1"/>
</calcChain>
</file>

<file path=xl/sharedStrings.xml><?xml version="1.0" encoding="utf-8"?>
<sst xmlns="http://schemas.openxmlformats.org/spreadsheetml/2006/main" count="299" uniqueCount="162">
  <si>
    <t>Date</t>
  </si>
  <si>
    <t>Details</t>
  </si>
  <si>
    <t>Bank</t>
  </si>
  <si>
    <t>£</t>
  </si>
  <si>
    <t xml:space="preserve">£ </t>
  </si>
  <si>
    <t>Detail</t>
  </si>
  <si>
    <t>Other</t>
  </si>
  <si>
    <t>Income Totals</t>
  </si>
  <si>
    <t>TOTAL INCOME</t>
  </si>
  <si>
    <t>TOTAL</t>
  </si>
  <si>
    <t>Expenditure Totals</t>
  </si>
  <si>
    <t>TOTAL EXPENDITURE</t>
  </si>
  <si>
    <t>LESS:</t>
  </si>
  <si>
    <t>Unpresented Cheques</t>
  </si>
  <si>
    <t>ADD:</t>
  </si>
  <si>
    <t>Uncleared Deposits</t>
  </si>
  <si>
    <t>Stated on Bank Statement:</t>
  </si>
  <si>
    <t>Current Bank Balance As</t>
  </si>
  <si>
    <t>Stated on Cash Book:</t>
  </si>
  <si>
    <t>Does Cash Book Agree With Bank?</t>
  </si>
  <si>
    <t>Receipt Totals</t>
  </si>
  <si>
    <t>Payment Totals</t>
  </si>
  <si>
    <t xml:space="preserve"> </t>
  </si>
  <si>
    <t>INCOME &amp; EXPENDITURE ACCOUNT</t>
  </si>
  <si>
    <t>INCOME</t>
  </si>
  <si>
    <t>EXPENDITURE</t>
  </si>
  <si>
    <t>CSSC Grants</t>
  </si>
  <si>
    <t>Membership</t>
  </si>
  <si>
    <t>BALANCE SHEET</t>
  </si>
  <si>
    <t>FIXED ASSETS</t>
  </si>
  <si>
    <t>Less Depreciation</t>
  </si>
  <si>
    <t>CURRENT ASSETS</t>
  </si>
  <si>
    <t>Cash In Hand</t>
  </si>
  <si>
    <t>CURRENT LIABILITIES</t>
  </si>
  <si>
    <t>Creditors and Accruals</t>
  </si>
  <si>
    <t>NET CURRENT ASSETS</t>
  </si>
  <si>
    <t>TOTAL ASSETS</t>
  </si>
  <si>
    <t>REPRESENTED BY</t>
  </si>
  <si>
    <t>Balance at 1 January…..</t>
  </si>
  <si>
    <t>Surplus/(Deficit) for year</t>
  </si>
  <si>
    <t>Balance at 31 December</t>
  </si>
  <si>
    <t>Auditors Report</t>
  </si>
  <si>
    <t>I have reviewed the Income &amp; Expenditure Account for the year to 31 December ______ and the Balance Sheet at that date, without carrying out a full audit, I confirm that they have been properly prepared from the records maintained by the Association.</t>
  </si>
  <si>
    <t>Signed</t>
  </si>
  <si>
    <t>_________</t>
  </si>
  <si>
    <t>I certify that these accounts were presented to and accepted by the membership at the AGM.</t>
  </si>
  <si>
    <t>(Chairman)</t>
  </si>
  <si>
    <t>(Treasurer)</t>
  </si>
  <si>
    <t>Prior Year Adj</t>
  </si>
  <si>
    <t>Equip</t>
  </si>
  <si>
    <t xml:space="preserve">ASSOCIATION NAME: </t>
  </si>
  <si>
    <t>AREA RECEIPTS</t>
  </si>
  <si>
    <t xml:space="preserve"> AREA PAYMENTS</t>
  </si>
  <si>
    <t>Cash at Bank</t>
  </si>
  <si>
    <t>Bank Charges</t>
  </si>
  <si>
    <t>Ref Number</t>
  </si>
  <si>
    <t>Total Receipts</t>
  </si>
  <si>
    <t>Bank Interest</t>
  </si>
  <si>
    <t>Membership Grant</t>
  </si>
  <si>
    <t>Sports A</t>
  </si>
  <si>
    <t>Sports B</t>
  </si>
  <si>
    <t>Sports C</t>
  </si>
  <si>
    <t>Regional Payment</t>
  </si>
  <si>
    <r>
      <t>Income</t>
    </r>
    <r>
      <rPr>
        <u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&amp; Expenditure Summary</t>
    </r>
  </si>
  <si>
    <t>Event ID</t>
  </si>
  <si>
    <t>AREA ASSOCIATION</t>
  </si>
  <si>
    <t>CURRENT YEAR</t>
  </si>
  <si>
    <t>PRIOR YEAR</t>
  </si>
  <si>
    <t>SURPLUS/(DEFICIT) BEFORE CSSC GRANT</t>
  </si>
  <si>
    <t>TOTAL SURPLUS/(DEFICIT)</t>
  </si>
  <si>
    <t>Excessive Cash Holding Written Off</t>
  </si>
  <si>
    <t>Chq Number</t>
  </si>
  <si>
    <t>Stock</t>
  </si>
  <si>
    <t>Sub Section Grants</t>
  </si>
  <si>
    <t xml:space="preserve">Opening Bank Balance </t>
  </si>
  <si>
    <t xml:space="preserve">Current Bank Balance </t>
  </si>
  <si>
    <t>Banked</t>
  </si>
  <si>
    <t>Cleared</t>
  </si>
  <si>
    <t xml:space="preserve">BANK RECONCILLIATION at </t>
  </si>
  <si>
    <t>Additions</t>
  </si>
  <si>
    <t>Debtors and Prepayments</t>
  </si>
  <si>
    <t>Equipment</t>
  </si>
  <si>
    <t xml:space="preserve">FOR THE YEAR END </t>
  </si>
  <si>
    <t>as at</t>
  </si>
  <si>
    <t>Fixed Assets</t>
  </si>
  <si>
    <t>Additions in Year</t>
  </si>
  <si>
    <t>Current Year Depreciation</t>
  </si>
  <si>
    <t>Fixed Assets Net Book Value</t>
  </si>
  <si>
    <t>Equipment Gross Book Value @ 01.01</t>
  </si>
  <si>
    <t>Accumulated Depreciation @ 01.01</t>
  </si>
  <si>
    <t>Equipment A Gross Book Value</t>
  </si>
  <si>
    <t>Depreciation Categories</t>
  </si>
  <si>
    <t>3 Years</t>
  </si>
  <si>
    <t>5 Years</t>
  </si>
  <si>
    <t>10 Years</t>
  </si>
  <si>
    <t>Equipment A Accumulated Depreciation</t>
  </si>
  <si>
    <t>Equipment A Depreciation Category</t>
  </si>
  <si>
    <t>Equipment A Current Year Depreciation</t>
  </si>
  <si>
    <t>Equipment A Net Book Value</t>
  </si>
  <si>
    <t>Equipment B Gross Book Value</t>
  </si>
  <si>
    <t>Equipment B Accumulated Depreciation</t>
  </si>
  <si>
    <t>Equipment B Depreciation Category</t>
  </si>
  <si>
    <t>Equipment B Current Year Depreciation</t>
  </si>
  <si>
    <t>Equipment B Net Book Value</t>
  </si>
  <si>
    <t>Equipment C Gross Book Value</t>
  </si>
  <si>
    <t>Equipment C Accumulated Depreciation</t>
  </si>
  <si>
    <t>Equipment C Depreciation Category</t>
  </si>
  <si>
    <t>Equipment C Current Year Depreciation</t>
  </si>
  <si>
    <t>Equipment C Net Book Value</t>
  </si>
  <si>
    <t>Total Net Book Value</t>
  </si>
  <si>
    <t>Check</t>
  </si>
  <si>
    <t>Event</t>
  </si>
  <si>
    <t>Quantity</t>
  </si>
  <si>
    <t>Unit Cost</t>
  </si>
  <si>
    <t>Total Value</t>
  </si>
  <si>
    <t>Event A</t>
  </si>
  <si>
    <t>Event B</t>
  </si>
  <si>
    <t>Event C</t>
  </si>
  <si>
    <t>Event D</t>
  </si>
  <si>
    <t>Event E</t>
  </si>
  <si>
    <t>Sub Section</t>
  </si>
  <si>
    <t>Period End Adjustments:</t>
  </si>
  <si>
    <t>Period End Stock Adjustment</t>
  </si>
  <si>
    <t>N/A</t>
  </si>
  <si>
    <t>Sport A</t>
  </si>
  <si>
    <t>Sport B</t>
  </si>
  <si>
    <t>Sport C</t>
  </si>
  <si>
    <t>Debtors &amp; Prepayments</t>
  </si>
  <si>
    <t>Type</t>
  </si>
  <si>
    <t>Debtor</t>
  </si>
  <si>
    <t>Prepayment</t>
  </si>
  <si>
    <t>Total</t>
  </si>
  <si>
    <t xml:space="preserve">          Debtors</t>
  </si>
  <si>
    <t xml:space="preserve">          Prepayments</t>
  </si>
  <si>
    <t>Sub Sections</t>
  </si>
  <si>
    <t>Bank Interest/Charges</t>
  </si>
  <si>
    <t>Creditor</t>
  </si>
  <si>
    <t>Accrual</t>
  </si>
  <si>
    <t xml:space="preserve">          Creditor</t>
  </si>
  <si>
    <t xml:space="preserve">          Accruals</t>
  </si>
  <si>
    <t>Creditors &amp; Accruals</t>
  </si>
  <si>
    <t>Description</t>
  </si>
  <si>
    <t>NET INCOME/EXPENDITURE</t>
  </si>
  <si>
    <t>Contact Number</t>
  </si>
  <si>
    <t>Name</t>
  </si>
  <si>
    <t>Email</t>
  </si>
  <si>
    <t>Depreciation Calculation</t>
  </si>
  <si>
    <t>Theatre Trips</t>
  </si>
  <si>
    <t>Annual Events</t>
  </si>
  <si>
    <t>Recreational Activities</t>
  </si>
  <si>
    <t>Meeting Expenses</t>
  </si>
  <si>
    <t>Claim Form/Receipts</t>
  </si>
  <si>
    <t>Travel Expenses</t>
  </si>
  <si>
    <t>Stationery</t>
  </si>
  <si>
    <t>HO Payments</t>
  </si>
  <si>
    <t>Weekly Subs</t>
  </si>
  <si>
    <t>Theatre Subs</t>
  </si>
  <si>
    <t>Sports D</t>
  </si>
  <si>
    <t>Sports E</t>
  </si>
  <si>
    <t>Sports F</t>
  </si>
  <si>
    <t>Sports</t>
  </si>
  <si>
    <t>Sports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</si>
</sst>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\(0.00\)"/>
    <numFmt numFmtId="165" formatCode="0;\(0\)"/>
    <numFmt numFmtId="166" formatCode="dd/mm/yyyy;@"/>
  </numFmts>
  <fonts count="22"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name val="CG Omega"/>
      <family val="2"/>
    </font>
    <font>
      <sz val="12"/>
      <name val="CG Omega"/>
      <family val="2"/>
    </font>
    <font>
      <b/>
      <u/>
      <sz val="12"/>
      <name val="CG Omega"/>
      <family val="2"/>
    </font>
    <font>
      <u/>
      <sz val="12"/>
      <name val="CG Omega"/>
      <family val="2"/>
    </font>
    <font>
      <u/>
      <sz val="1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G Omega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2" fillId="0" borderId="0" xfId="0" applyFont="1"/>
    <xf numFmtId="165" fontId="4" fillId="0" borderId="0" xfId="0" applyNumberFormat="1" applyFont="1" applyBorder="1" applyAlignment="1"/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vertical="top" wrapText="1"/>
    </xf>
    <xf numFmtId="165" fontId="5" fillId="0" borderId="2" xfId="0" applyNumberFormat="1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0" xfId="0" applyNumberFormat="1" applyFont="1" applyBorder="1"/>
    <xf numFmtId="165" fontId="5" fillId="0" borderId="2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4" fillId="0" borderId="0" xfId="0" applyNumberFormat="1" applyFont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17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7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164" fontId="11" fillId="0" borderId="3" xfId="0" applyNumberFormat="1" applyFont="1" applyBorder="1" applyProtection="1"/>
    <xf numFmtId="164" fontId="11" fillId="0" borderId="0" xfId="0" applyNumberFormat="1" applyFont="1" applyProtection="1">
      <protection locked="0"/>
    </xf>
    <xf numFmtId="164" fontId="11" fillId="0" borderId="0" xfId="0" applyNumberFormat="1" applyFont="1" applyProtection="1"/>
    <xf numFmtId="164" fontId="11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/>
    <xf numFmtId="0" fontId="11" fillId="0" borderId="0" xfId="0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/>
    </xf>
    <xf numFmtId="164" fontId="12" fillId="0" borderId="11" xfId="0" applyNumberFormat="1" applyFont="1" applyBorder="1" applyProtection="1"/>
    <xf numFmtId="164" fontId="12" fillId="0" borderId="12" xfId="0" applyNumberFormat="1" applyFont="1" applyBorder="1" applyProtection="1"/>
    <xf numFmtId="164" fontId="12" fillId="0" borderId="13" xfId="0" applyNumberFormat="1" applyFont="1" applyBorder="1" applyProtection="1"/>
    <xf numFmtId="0" fontId="11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164" fontId="11" fillId="0" borderId="0" xfId="0" applyNumberFormat="1" applyFont="1"/>
    <xf numFmtId="0" fontId="12" fillId="0" borderId="0" xfId="0" applyFont="1"/>
    <xf numFmtId="164" fontId="11" fillId="0" borderId="0" xfId="0" applyNumberFormat="1" applyFont="1" applyFill="1"/>
    <xf numFmtId="164" fontId="12" fillId="0" borderId="11" xfId="0" applyNumberFormat="1" applyFont="1" applyBorder="1"/>
    <xf numFmtId="0" fontId="11" fillId="0" borderId="3" xfId="0" applyFont="1" applyBorder="1"/>
    <xf numFmtId="0" fontId="11" fillId="0" borderId="5" xfId="0" applyFont="1" applyBorder="1"/>
    <xf numFmtId="0" fontId="11" fillId="0" borderId="7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11" fillId="2" borderId="0" xfId="0" applyNumberFormat="1" applyFont="1" applyFill="1"/>
    <xf numFmtId="14" fontId="11" fillId="2" borderId="5" xfId="0" applyNumberFormat="1" applyFont="1" applyFill="1" applyBorder="1" applyProtection="1">
      <protection locked="0"/>
    </xf>
    <xf numFmtId="0" fontId="11" fillId="2" borderId="3" xfId="0" applyNumberFormat="1" applyFont="1" applyFill="1" applyBorder="1" applyProtection="1">
      <protection locked="0"/>
    </xf>
    <xf numFmtId="0" fontId="11" fillId="2" borderId="0" xfId="0" applyNumberFormat="1" applyFont="1" applyFill="1" applyAlignment="1" applyProtection="1">
      <alignment horizontal="left"/>
      <protection locked="0"/>
    </xf>
    <xf numFmtId="16" fontId="11" fillId="2" borderId="5" xfId="0" applyNumberFormat="1" applyFont="1" applyFill="1" applyBorder="1" applyProtection="1">
      <protection locked="0"/>
    </xf>
    <xf numFmtId="0" fontId="11" fillId="2" borderId="5" xfId="0" applyNumberFormat="1" applyFont="1" applyFill="1" applyBorder="1" applyProtection="1">
      <protection locked="0"/>
    </xf>
    <xf numFmtId="164" fontId="11" fillId="2" borderId="2" xfId="0" applyNumberFormat="1" applyFont="1" applyFill="1" applyBorder="1" applyProtection="1">
      <protection locked="0"/>
    </xf>
    <xf numFmtId="164" fontId="11" fillId="2" borderId="7" xfId="0" applyNumberFormat="1" applyFont="1" applyFill="1" applyBorder="1" applyProtection="1">
      <protection locked="0"/>
    </xf>
    <xf numFmtId="164" fontId="11" fillId="2" borderId="0" xfId="0" applyNumberFormat="1" applyFont="1" applyFill="1" applyProtection="1">
      <protection locked="0"/>
    </xf>
    <xf numFmtId="164" fontId="11" fillId="2" borderId="3" xfId="0" applyNumberFormat="1" applyFont="1" applyFill="1" applyBorder="1" applyProtection="1">
      <protection locked="0"/>
    </xf>
    <xf numFmtId="164" fontId="11" fillId="2" borderId="5" xfId="0" applyNumberFormat="1" applyFont="1" applyFill="1" applyBorder="1" applyProtection="1">
      <protection locked="0"/>
    </xf>
    <xf numFmtId="0" fontId="12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64" fontId="11" fillId="0" borderId="3" xfId="0" applyNumberFormat="1" applyFont="1" applyBorder="1"/>
    <xf numFmtId="164" fontId="11" fillId="0" borderId="5" xfId="0" applyNumberFormat="1" applyFont="1" applyBorder="1"/>
    <xf numFmtId="164" fontId="11" fillId="0" borderId="5" xfId="0" applyNumberFormat="1" applyFont="1" applyFill="1" applyBorder="1"/>
    <xf numFmtId="164" fontId="11" fillId="0" borderId="7" xfId="0" applyNumberFormat="1" applyFont="1" applyBorder="1"/>
    <xf numFmtId="164" fontId="11" fillId="2" borderId="5" xfId="0" applyNumberFormat="1" applyFont="1" applyFill="1" applyBorder="1"/>
    <xf numFmtId="164" fontId="11" fillId="0" borderId="7" xfId="0" applyNumberFormat="1" applyFont="1" applyFill="1" applyBorder="1"/>
    <xf numFmtId="0" fontId="12" fillId="0" borderId="18" xfId="0" applyFont="1" applyBorder="1"/>
    <xf numFmtId="164" fontId="12" fillId="0" borderId="12" xfId="0" applyNumberFormat="1" applyFont="1" applyBorder="1"/>
    <xf numFmtId="164" fontId="12" fillId="0" borderId="13" xfId="0" applyNumberFormat="1" applyFont="1" applyBorder="1"/>
    <xf numFmtId="17" fontId="9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0" fontId="15" fillId="0" borderId="0" xfId="0" applyFont="1" applyFill="1" applyBorder="1"/>
    <xf numFmtId="164" fontId="15" fillId="0" borderId="0" xfId="0" applyNumberFormat="1" applyFont="1" applyFill="1" applyBorder="1" applyProtection="1"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right"/>
      <protection locked="0"/>
    </xf>
    <xf numFmtId="0" fontId="11" fillId="2" borderId="6" xfId="0" applyNumberFormat="1" applyFont="1" applyFill="1" applyBorder="1" applyAlignment="1" applyProtection="1">
      <alignment horizontal="right"/>
      <protection locked="0"/>
    </xf>
    <xf numFmtId="0" fontId="11" fillId="2" borderId="5" xfId="0" applyNumberFormat="1" applyFont="1" applyFill="1" applyBorder="1"/>
    <xf numFmtId="3" fontId="11" fillId="2" borderId="6" xfId="0" applyNumberFormat="1" applyFont="1" applyFill="1" applyBorder="1" applyAlignment="1" applyProtection="1">
      <alignment horizontal="right"/>
      <protection locked="0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11" fillId="2" borderId="10" xfId="0" applyNumberFormat="1" applyFont="1" applyFill="1" applyBorder="1" applyAlignment="1" applyProtection="1">
      <alignment horizontal="right"/>
      <protection locked="0"/>
    </xf>
    <xf numFmtId="14" fontId="11" fillId="2" borderId="7" xfId="0" applyNumberFormat="1" applyFont="1" applyFill="1" applyBorder="1" applyProtection="1">
      <protection locked="0"/>
    </xf>
    <xf numFmtId="0" fontId="11" fillId="2" borderId="7" xfId="0" applyNumberFormat="1" applyFont="1" applyFill="1" applyBorder="1" applyProtection="1">
      <protection locked="0"/>
    </xf>
    <xf numFmtId="0" fontId="11" fillId="2" borderId="9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64" fontId="12" fillId="0" borderId="19" xfId="0" applyNumberFormat="1" applyFont="1" applyBorder="1" applyProtection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11" xfId="0" applyNumberFormat="1" applyBorder="1"/>
    <xf numFmtId="4" fontId="0" fillId="0" borderId="0" xfId="0" applyNumberFormat="1" applyFill="1"/>
    <xf numFmtId="4" fontId="0" fillId="0" borderId="0" xfId="0" applyNumberFormat="1" applyBorder="1"/>
    <xf numFmtId="4" fontId="0" fillId="2" borderId="1" xfId="0" applyNumberFormat="1" applyFill="1" applyBorder="1" applyProtection="1">
      <protection locked="0"/>
    </xf>
    <xf numFmtId="4" fontId="0" fillId="0" borderId="1" xfId="0" applyNumberFormat="1" applyBorder="1"/>
    <xf numFmtId="4" fontId="19" fillId="0" borderId="0" xfId="0" applyNumberFormat="1" applyFont="1" applyAlignment="1" applyProtection="1">
      <alignment horizontal="center"/>
    </xf>
    <xf numFmtId="0" fontId="12" fillId="0" borderId="17" xfId="0" applyFont="1" applyBorder="1"/>
    <xf numFmtId="164" fontId="11" fillId="0" borderId="12" xfId="0" applyNumberFormat="1" applyFont="1" applyBorder="1" applyProtection="1">
      <protection locked="0"/>
    </xf>
    <xf numFmtId="0" fontId="11" fillId="2" borderId="5" xfId="0" applyNumberFormat="1" applyFont="1" applyFill="1" applyBorder="1" applyAlignment="1" applyProtection="1">
      <alignment horizontal="right"/>
      <protection locked="0"/>
    </xf>
    <xf numFmtId="0" fontId="11" fillId="2" borderId="7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/>
    <xf numFmtId="4" fontId="0" fillId="0" borderId="18" xfId="0" applyNumberFormat="1" applyFill="1" applyBorder="1"/>
    <xf numFmtId="164" fontId="11" fillId="0" borderId="12" xfId="0" applyNumberFormat="1" applyFont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166" fontId="18" fillId="2" borderId="18" xfId="0" applyNumberFormat="1" applyFont="1" applyFill="1" applyBorder="1" applyAlignment="1">
      <alignment horizontal="center"/>
    </xf>
    <xf numFmtId="165" fontId="5" fillId="2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0" fontId="11" fillId="0" borderId="0" xfId="0" applyFont="1" applyFill="1" applyBorder="1" applyAlignment="1" applyProtection="1">
      <alignment horizontal="center"/>
      <protection locked="0"/>
    </xf>
    <xf numFmtId="164" fontId="11" fillId="2" borderId="8" xfId="0" applyNumberFormat="1" applyFont="1" applyFill="1" applyBorder="1" applyProtection="1">
      <protection locked="0"/>
    </xf>
    <xf numFmtId="164" fontId="11" fillId="0" borderId="6" xfId="0" applyNumberFormat="1" applyFont="1" applyFill="1" applyBorder="1" applyProtection="1"/>
    <xf numFmtId="165" fontId="5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15" xfId="0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165" fontId="5" fillId="0" borderId="12" xfId="0" applyNumberFormat="1" applyFont="1" applyFill="1" applyBorder="1"/>
    <xf numFmtId="165" fontId="0" fillId="0" borderId="0" xfId="0" applyNumberFormat="1" applyFill="1" applyBorder="1" applyAlignment="1"/>
    <xf numFmtId="165" fontId="5" fillId="0" borderId="0" xfId="0" applyNumberFormat="1" applyFont="1" applyFill="1" applyAlignment="1"/>
    <xf numFmtId="165" fontId="5" fillId="0" borderId="2" xfId="0" applyNumberFormat="1" applyFont="1" applyFill="1" applyBorder="1"/>
    <xf numFmtId="165" fontId="5" fillId="0" borderId="14" xfId="0" applyNumberFormat="1" applyFont="1" applyFill="1" applyBorder="1"/>
    <xf numFmtId="165" fontId="0" fillId="2" borderId="18" xfId="0" applyNumberFormat="1" applyFill="1" applyBorder="1" applyAlignment="1">
      <alignment horizontal="center"/>
    </xf>
    <xf numFmtId="165" fontId="5" fillId="2" borderId="18" xfId="0" applyNumberFormat="1" applyFont="1" applyFill="1" applyBorder="1"/>
    <xf numFmtId="165" fontId="5" fillId="0" borderId="18" xfId="0" applyNumberFormat="1" applyFont="1" applyFill="1" applyBorder="1"/>
    <xf numFmtId="0" fontId="0" fillId="2" borderId="18" xfId="0" applyFill="1" applyBorder="1"/>
    <xf numFmtId="0" fontId="0" fillId="0" borderId="0" xfId="0" applyFill="1" applyBorder="1"/>
    <xf numFmtId="0" fontId="0" fillId="0" borderId="11" xfId="0" applyBorder="1"/>
    <xf numFmtId="0" fontId="18" fillId="0" borderId="0" xfId="0" applyFont="1"/>
    <xf numFmtId="0" fontId="0" fillId="0" borderId="12" xfId="0" applyBorder="1"/>
    <xf numFmtId="0" fontId="20" fillId="0" borderId="0" xfId="0" applyFont="1" applyAlignment="1">
      <alignment horizontal="right"/>
    </xf>
    <xf numFmtId="0" fontId="18" fillId="0" borderId="12" xfId="0" applyFont="1" applyBorder="1"/>
    <xf numFmtId="165" fontId="5" fillId="2" borderId="0" xfId="0" applyNumberFormat="1" applyFont="1" applyFill="1"/>
    <xf numFmtId="0" fontId="12" fillId="0" borderId="0" xfId="0" applyFont="1" applyFill="1"/>
    <xf numFmtId="0" fontId="11" fillId="0" borderId="0" xfId="0" applyFont="1" applyFill="1"/>
    <xf numFmtId="164" fontId="11" fillId="0" borderId="5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1" fillId="2" borderId="2" xfId="0" applyNumberFormat="1" applyFont="1" applyFill="1" applyBorder="1" applyAlignment="1" applyProtection="1">
      <alignment horizontal="left"/>
      <protection locked="0"/>
    </xf>
    <xf numFmtId="0" fontId="11" fillId="2" borderId="3" xfId="0" applyNumberFormat="1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center"/>
      <protection locked="0"/>
    </xf>
    <xf numFmtId="0" fontId="11" fillId="2" borderId="7" xfId="0" applyNumberFormat="1" applyFont="1" applyFill="1" applyBorder="1" applyAlignment="1" applyProtection="1">
      <alignment horizontal="center"/>
      <protection locked="0"/>
    </xf>
    <xf numFmtId="17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164" fontId="11" fillId="0" borderId="0" xfId="0" applyNumberFormat="1" applyFont="1" applyBorder="1" applyProtection="1"/>
    <xf numFmtId="0" fontId="9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0" fillId="0" borderId="18" xfId="0" applyFill="1" applyBorder="1"/>
    <xf numFmtId="0" fontId="0" fillId="0" borderId="0" xfId="0" applyFill="1"/>
    <xf numFmtId="0" fontId="17" fillId="2" borderId="18" xfId="0" applyFont="1" applyFill="1" applyBorder="1"/>
    <xf numFmtId="165" fontId="5" fillId="0" borderId="0" xfId="0" applyNumberFormat="1" applyFont="1" applyBorder="1" applyAlignment="1"/>
    <xf numFmtId="165" fontId="21" fillId="0" borderId="0" xfId="0" applyNumberFormat="1" applyFont="1"/>
    <xf numFmtId="0" fontId="0" fillId="0" borderId="0" xfId="0" applyAlignment="1"/>
    <xf numFmtId="165" fontId="5" fillId="0" borderId="0" xfId="0" applyNumberFormat="1" applyFont="1" applyFill="1" applyAlignment="1">
      <alignment horizontal="left"/>
    </xf>
    <xf numFmtId="164" fontId="11" fillId="0" borderId="0" xfId="0" applyNumberFormat="1" applyFont="1" applyBorder="1"/>
    <xf numFmtId="164" fontId="11" fillId="2" borderId="0" xfId="0" applyNumberFormat="1" applyFont="1" applyFill="1" applyBorder="1"/>
    <xf numFmtId="0" fontId="11" fillId="0" borderId="3" xfId="0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165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11" fillId="2" borderId="20" xfId="0" applyNumberFormat="1" applyFont="1" applyFill="1" applyBorder="1" applyProtection="1">
      <protection locked="0"/>
    </xf>
    <xf numFmtId="0" fontId="11" fillId="2" borderId="10" xfId="0" applyNumberFormat="1" applyFont="1" applyFill="1" applyBorder="1" applyProtection="1">
      <protection locked="0"/>
    </xf>
    <xf numFmtId="0" fontId="11" fillId="2" borderId="9" xfId="0" applyNumberFormat="1" applyFont="1" applyFill="1" applyBorder="1" applyProtection="1">
      <protection locked="0"/>
    </xf>
    <xf numFmtId="0" fontId="17" fillId="0" borderId="5" xfId="0" applyFont="1" applyBorder="1" applyAlignment="1">
      <alignment horizontal="center" wrapText="1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5" xfId="0" applyFont="1" applyBorder="1" applyAlignment="1" applyProtection="1">
      <alignment horizontal="center" wrapText="1"/>
    </xf>
    <xf numFmtId="0" fontId="18" fillId="0" borderId="5" xfId="0" applyFont="1" applyBorder="1" applyAlignment="1">
      <alignment horizontal="center" wrapText="1"/>
    </xf>
    <xf numFmtId="0" fontId="11" fillId="0" borderId="5" xfId="0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17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0" borderId="0" xfId="0" applyAlignment="1"/>
    <xf numFmtId="0" fontId="11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0" fillId="0" borderId="0" xfId="0" applyFill="1" applyAlignment="1"/>
    <xf numFmtId="165" fontId="5" fillId="0" borderId="0" xfId="0" applyNumberFormat="1" applyFont="1" applyFill="1" applyAlignment="1"/>
    <xf numFmtId="165" fontId="16" fillId="0" borderId="0" xfId="0" applyNumberFormat="1" applyFont="1" applyFill="1" applyAlignment="1"/>
    <xf numFmtId="165" fontId="6" fillId="0" borderId="0" xfId="0" applyNumberFormat="1" applyFont="1" applyFill="1" applyAlignment="1"/>
    <xf numFmtId="165" fontId="7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165" fontId="6" fillId="0" borderId="0" xfId="0" applyNumberFormat="1" applyFont="1" applyFill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0" fontId="0" fillId="0" borderId="2" xfId="0" applyBorder="1" applyAlignment="1">
      <alignment horizontal="center"/>
    </xf>
    <xf numFmtId="165" fontId="5" fillId="0" borderId="2" xfId="0" applyNumberFormat="1" applyFont="1" applyBorder="1" applyAlignment="1"/>
    <xf numFmtId="0" fontId="0" fillId="0" borderId="2" xfId="0" applyBorder="1" applyAlignment="1"/>
    <xf numFmtId="165" fontId="6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/>
    <xf numFmtId="165" fontId="4" fillId="0" borderId="2" xfId="0" applyNumberFormat="1" applyFont="1" applyBorder="1" applyAlignment="1"/>
    <xf numFmtId="165" fontId="0" fillId="0" borderId="2" xfId="0" applyNumberFormat="1" applyBorder="1" applyAlignment="1"/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wrapText="1"/>
    </xf>
    <xf numFmtId="165" fontId="6" fillId="0" borderId="0" xfId="0" applyNumberFormat="1" applyFont="1" applyAlignment="1"/>
    <xf numFmtId="165" fontId="5" fillId="0" borderId="0" xfId="0" applyNumberFormat="1" applyFont="1" applyAlignment="1">
      <alignment vertical="top" wrapText="1"/>
    </xf>
    <xf numFmtId="165" fontId="5" fillId="0" borderId="2" xfId="0" applyNumberFormat="1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165" fontId="4" fillId="0" borderId="2" xfId="0" applyNumberFormat="1" applyFont="1" applyBorder="1" applyAlignment="1">
      <alignment horizontal="left"/>
    </xf>
    <xf numFmtId="165" fontId="3" fillId="2" borderId="16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</xdr:row>
      <xdr:rowOff>8864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970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0</xdr:rowOff>
    </xdr:from>
    <xdr:to>
      <xdr:col>8</xdr:col>
      <xdr:colOff>228600</xdr:colOff>
      <xdr:row>8</xdr:row>
      <xdr:rowOff>46132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0"/>
          <a:ext cx="3895725" cy="1341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9</xdr:col>
      <xdr:colOff>247650</xdr:colOff>
      <xdr:row>7</xdr:row>
      <xdr:rowOff>8032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0"/>
          <a:ext cx="3895725" cy="1341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Z57"/>
  <sheetViews>
    <sheetView tabSelected="1" zoomScaleNormal="100" workbookViewId="0">
      <selection activeCell="Q12" sqref="Q12"/>
    </sheetView>
  </sheetViews>
  <sheetFormatPr defaultColWidth="9.140625" defaultRowHeight="15"/>
  <cols>
    <col min="1" max="1" width="13" style="31" customWidth="1"/>
    <col min="2" max="2" width="26.28515625" style="31" customWidth="1"/>
    <col min="3" max="3" width="13.42578125" style="31" customWidth="1"/>
    <col min="4" max="5" width="13" style="39" customWidth="1"/>
    <col min="6" max="6" width="14.140625" style="40" customWidth="1"/>
    <col min="7" max="21" width="13.140625" style="31" customWidth="1"/>
    <col min="22" max="22" width="26.140625" style="31" customWidth="1"/>
    <col min="23" max="23" width="13.140625" style="31" customWidth="1"/>
    <col min="24" max="24" width="3.42578125" style="41" customWidth="1"/>
    <col min="25" max="25" width="9.140625" style="31"/>
    <col min="26" max="26" width="9.140625" style="31" hidden="1" customWidth="1"/>
    <col min="27" max="16384" width="9.140625" style="31"/>
  </cols>
  <sheetData>
    <row r="1" spans="1:26" ht="13.5" customHeight="1" thickBot="1"/>
    <row r="2" spans="1:26" s="22" customFormat="1" ht="13.5" customHeight="1" thickBot="1">
      <c r="A2" s="215" t="s">
        <v>51</v>
      </c>
      <c r="B2" s="215"/>
      <c r="C2" s="85"/>
      <c r="D2" s="122">
        <v>2016</v>
      </c>
      <c r="E2" s="172"/>
      <c r="F2" s="19"/>
      <c r="G2" s="20"/>
      <c r="H2" s="20"/>
      <c r="I2" s="20"/>
      <c r="J2" s="20"/>
      <c r="K2" s="20"/>
      <c r="L2" s="20"/>
      <c r="M2" s="20" t="s">
        <v>22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6" s="22" customFormat="1" ht="13.5" customHeight="1">
      <c r="A3" s="23"/>
      <c r="B3" s="23"/>
      <c r="C3" s="23"/>
      <c r="D3" s="24"/>
      <c r="E3" s="24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</row>
    <row r="4" spans="1:26" s="22" customFormat="1" ht="13.5" customHeight="1">
      <c r="A4" s="25"/>
      <c r="B4" s="25"/>
      <c r="C4" s="25"/>
      <c r="D4" s="26"/>
      <c r="E4" s="26"/>
      <c r="F4" s="27"/>
      <c r="G4" s="28"/>
      <c r="H4" s="28"/>
      <c r="I4" s="28"/>
      <c r="J4" s="28"/>
      <c r="K4" s="28"/>
      <c r="L4" s="28"/>
      <c r="M4" s="28"/>
      <c r="N4" s="28"/>
      <c r="O4" s="188"/>
      <c r="P4" s="188"/>
      <c r="Q4" s="188"/>
      <c r="R4" s="188"/>
      <c r="S4" s="28"/>
      <c r="T4" s="28"/>
      <c r="U4" s="28"/>
      <c r="V4" s="29"/>
      <c r="W4" s="28"/>
      <c r="X4" s="129"/>
    </row>
    <row r="5" spans="1:26" ht="20.25" customHeight="1">
      <c r="A5" s="203" t="s">
        <v>0</v>
      </c>
      <c r="B5" s="200" t="s">
        <v>1</v>
      </c>
      <c r="C5" s="211" t="s">
        <v>64</v>
      </c>
      <c r="D5" s="204" t="s">
        <v>55</v>
      </c>
      <c r="E5" s="204" t="s">
        <v>76</v>
      </c>
      <c r="F5" s="207" t="s">
        <v>56</v>
      </c>
      <c r="G5" s="209" t="s">
        <v>58</v>
      </c>
      <c r="H5" s="214" t="s">
        <v>120</v>
      </c>
      <c r="I5" s="209" t="s">
        <v>147</v>
      </c>
      <c r="J5" s="209" t="s">
        <v>148</v>
      </c>
      <c r="K5" s="209" t="s">
        <v>149</v>
      </c>
      <c r="L5" s="209" t="s">
        <v>150</v>
      </c>
      <c r="M5" s="209" t="s">
        <v>160</v>
      </c>
      <c r="N5" s="209" t="s">
        <v>59</v>
      </c>
      <c r="O5" s="209" t="s">
        <v>60</v>
      </c>
      <c r="P5" s="209" t="s">
        <v>61</v>
      </c>
      <c r="Q5" s="209" t="s">
        <v>157</v>
      </c>
      <c r="R5" s="209" t="s">
        <v>158</v>
      </c>
      <c r="S5" s="214" t="s">
        <v>159</v>
      </c>
      <c r="T5" s="214" t="s">
        <v>161</v>
      </c>
      <c r="U5" s="209" t="s">
        <v>57</v>
      </c>
      <c r="V5" s="198" t="s">
        <v>6</v>
      </c>
      <c r="W5" s="199"/>
      <c r="X5" s="166"/>
      <c r="Y5" s="169"/>
    </row>
    <row r="6" spans="1:26" ht="19.5" customHeight="1">
      <c r="A6" s="201"/>
      <c r="B6" s="201"/>
      <c r="C6" s="212"/>
      <c r="D6" s="205"/>
      <c r="E6" s="205"/>
      <c r="F6" s="208"/>
      <c r="G6" s="210"/>
      <c r="H6" s="210"/>
      <c r="I6" s="210"/>
      <c r="J6" s="209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42" t="s">
        <v>5</v>
      </c>
      <c r="W6" s="32"/>
      <c r="X6" s="166"/>
      <c r="Y6" s="169"/>
    </row>
    <row r="7" spans="1:26" ht="17.25" customHeight="1">
      <c r="A7" s="202"/>
      <c r="B7" s="202"/>
      <c r="C7" s="213"/>
      <c r="D7" s="206"/>
      <c r="E7" s="206"/>
      <c r="F7" s="33" t="s">
        <v>3</v>
      </c>
      <c r="G7" s="34" t="s">
        <v>3</v>
      </c>
      <c r="H7" s="34" t="s">
        <v>3</v>
      </c>
      <c r="I7" s="34" t="s">
        <v>3</v>
      </c>
      <c r="J7" s="34" t="s">
        <v>3</v>
      </c>
      <c r="K7" s="34" t="s">
        <v>3</v>
      </c>
      <c r="L7" s="34" t="s">
        <v>3</v>
      </c>
      <c r="M7" s="34" t="s">
        <v>3</v>
      </c>
      <c r="N7" s="34" t="s">
        <v>3</v>
      </c>
      <c r="O7" s="34"/>
      <c r="P7" s="34"/>
      <c r="Q7" s="34"/>
      <c r="R7" s="34"/>
      <c r="S7" s="34" t="s">
        <v>3</v>
      </c>
      <c r="T7" s="34" t="s">
        <v>3</v>
      </c>
      <c r="U7" s="34" t="s">
        <v>3</v>
      </c>
      <c r="V7" s="43"/>
      <c r="W7" s="28" t="s">
        <v>3</v>
      </c>
      <c r="X7" s="167"/>
      <c r="Y7" s="169"/>
    </row>
    <row r="8" spans="1:26" s="36" customFormat="1" ht="12.75" customHeight="1">
      <c r="A8" s="64"/>
      <c r="B8" s="65"/>
      <c r="C8" s="65"/>
      <c r="D8" s="66"/>
      <c r="E8" s="163"/>
      <c r="F8" s="35">
        <f t="shared" ref="F8:F22" si="0">SUM(G8:U8,W8)</f>
        <v>0</v>
      </c>
      <c r="G8" s="71"/>
      <c r="H8" s="72"/>
      <c r="I8" s="72"/>
      <c r="J8" s="72"/>
      <c r="K8" s="72"/>
      <c r="L8" s="72"/>
      <c r="M8" s="72"/>
      <c r="N8" s="72"/>
      <c r="O8" s="65"/>
      <c r="P8" s="65"/>
      <c r="Q8" s="65"/>
      <c r="R8" s="65"/>
      <c r="S8" s="194"/>
      <c r="T8" s="72"/>
      <c r="U8" s="72"/>
      <c r="V8" s="71"/>
      <c r="W8" s="72"/>
      <c r="X8" s="168"/>
      <c r="Y8" s="170"/>
      <c r="Z8" s="36">
        <f t="shared" ref="Z8:Z55" si="1">IF(E8="YES",F8,0)</f>
        <v>0</v>
      </c>
    </row>
    <row r="9" spans="1:26" s="36" customFormat="1" ht="12.95" customHeight="1">
      <c r="A9" s="67"/>
      <c r="B9" s="68"/>
      <c r="C9" s="68"/>
      <c r="D9" s="66"/>
      <c r="E9" s="164"/>
      <c r="F9" s="35">
        <f t="shared" si="0"/>
        <v>0</v>
      </c>
      <c r="G9" s="71"/>
      <c r="H9" s="73"/>
      <c r="I9" s="73"/>
      <c r="J9" s="73"/>
      <c r="K9" s="73"/>
      <c r="L9" s="73"/>
      <c r="M9" s="73"/>
      <c r="N9" s="73"/>
      <c r="O9" s="68"/>
      <c r="P9" s="68"/>
      <c r="Q9" s="68"/>
      <c r="R9" s="68"/>
      <c r="S9" s="195"/>
      <c r="T9" s="73"/>
      <c r="U9" s="73"/>
      <c r="V9" s="71"/>
      <c r="W9" s="73"/>
      <c r="X9" s="168"/>
      <c r="Y9" s="170"/>
      <c r="Z9" s="36">
        <f t="shared" si="1"/>
        <v>0</v>
      </c>
    </row>
    <row r="10" spans="1:26" s="36" customFormat="1" ht="12.95" customHeight="1">
      <c r="A10" s="68"/>
      <c r="B10" s="68"/>
      <c r="C10" s="68"/>
      <c r="D10" s="66"/>
      <c r="E10" s="164"/>
      <c r="F10" s="35">
        <f t="shared" si="0"/>
        <v>0</v>
      </c>
      <c r="G10" s="71"/>
      <c r="H10" s="73"/>
      <c r="I10" s="73"/>
      <c r="J10" s="73"/>
      <c r="K10" s="73"/>
      <c r="L10" s="73"/>
      <c r="M10" s="73"/>
      <c r="N10" s="73"/>
      <c r="O10" s="68"/>
      <c r="P10" s="68"/>
      <c r="Q10" s="68"/>
      <c r="R10" s="68"/>
      <c r="S10" s="195"/>
      <c r="T10" s="73"/>
      <c r="U10" s="73"/>
      <c r="V10" s="71"/>
      <c r="W10" s="73"/>
      <c r="X10" s="168"/>
      <c r="Y10" s="170"/>
      <c r="Z10" s="36">
        <f t="shared" si="1"/>
        <v>0</v>
      </c>
    </row>
    <row r="11" spans="1:26" s="36" customFormat="1" ht="12.95" customHeight="1">
      <c r="A11" s="64"/>
      <c r="B11" s="68"/>
      <c r="C11" s="68"/>
      <c r="D11" s="66"/>
      <c r="E11" s="164"/>
      <c r="F11" s="35">
        <f t="shared" si="0"/>
        <v>0</v>
      </c>
      <c r="G11" s="71"/>
      <c r="H11" s="73"/>
      <c r="I11" s="73"/>
      <c r="J11" s="73"/>
      <c r="K11" s="73"/>
      <c r="L11" s="73"/>
      <c r="M11" s="73"/>
      <c r="N11" s="73"/>
      <c r="O11" s="68"/>
      <c r="P11" s="68"/>
      <c r="Q11" s="68"/>
      <c r="R11" s="68"/>
      <c r="S11" s="195"/>
      <c r="T11" s="73"/>
      <c r="U11" s="73"/>
      <c r="V11" s="71"/>
      <c r="W11" s="73"/>
      <c r="X11" s="168"/>
      <c r="Y11" s="170"/>
      <c r="Z11" s="36">
        <f t="shared" si="1"/>
        <v>0</v>
      </c>
    </row>
    <row r="12" spans="1:26" s="36" customFormat="1" ht="12.95" customHeight="1">
      <c r="A12" s="64"/>
      <c r="B12" s="68"/>
      <c r="C12" s="68"/>
      <c r="D12" s="66"/>
      <c r="E12" s="164"/>
      <c r="F12" s="35">
        <f t="shared" si="0"/>
        <v>0</v>
      </c>
      <c r="G12" s="71"/>
      <c r="H12" s="73"/>
      <c r="I12" s="73"/>
      <c r="J12" s="73"/>
      <c r="K12" s="73"/>
      <c r="L12" s="73"/>
      <c r="M12" s="73"/>
      <c r="N12" s="73"/>
      <c r="O12" s="68"/>
      <c r="P12" s="68"/>
      <c r="Q12" s="68"/>
      <c r="R12" s="68"/>
      <c r="S12" s="195"/>
      <c r="T12" s="73"/>
      <c r="U12" s="73"/>
      <c r="V12" s="71"/>
      <c r="W12" s="73"/>
      <c r="X12" s="168"/>
      <c r="Y12" s="170"/>
      <c r="Z12" s="36">
        <f t="shared" si="1"/>
        <v>0</v>
      </c>
    </row>
    <row r="13" spans="1:26" s="36" customFormat="1" ht="12.95" customHeight="1">
      <c r="A13" s="64"/>
      <c r="B13" s="68"/>
      <c r="C13" s="68"/>
      <c r="D13" s="66"/>
      <c r="E13" s="164"/>
      <c r="F13" s="35">
        <f t="shared" si="0"/>
        <v>0</v>
      </c>
      <c r="G13" s="71"/>
      <c r="H13" s="73"/>
      <c r="I13" s="73"/>
      <c r="J13" s="73"/>
      <c r="K13" s="73"/>
      <c r="L13" s="73"/>
      <c r="M13" s="73"/>
      <c r="N13" s="73"/>
      <c r="O13" s="68"/>
      <c r="P13" s="68"/>
      <c r="Q13" s="68"/>
      <c r="R13" s="68"/>
      <c r="S13" s="195"/>
      <c r="T13" s="73"/>
      <c r="U13" s="73"/>
      <c r="V13" s="71"/>
      <c r="W13" s="73"/>
      <c r="X13" s="168"/>
      <c r="Y13" s="170"/>
      <c r="Z13" s="36">
        <f t="shared" si="1"/>
        <v>0</v>
      </c>
    </row>
    <row r="14" spans="1:26" s="36" customFormat="1" ht="12.95" customHeight="1">
      <c r="A14" s="68"/>
      <c r="B14" s="68"/>
      <c r="C14" s="68"/>
      <c r="D14" s="66"/>
      <c r="E14" s="164"/>
      <c r="F14" s="35">
        <f t="shared" si="0"/>
        <v>0</v>
      </c>
      <c r="G14" s="71"/>
      <c r="H14" s="73"/>
      <c r="I14" s="73"/>
      <c r="J14" s="73"/>
      <c r="K14" s="73"/>
      <c r="L14" s="73"/>
      <c r="M14" s="73"/>
      <c r="N14" s="73"/>
      <c r="O14" s="68"/>
      <c r="P14" s="68"/>
      <c r="Q14" s="68"/>
      <c r="R14" s="68"/>
      <c r="S14" s="195"/>
      <c r="T14" s="73"/>
      <c r="U14" s="73"/>
      <c r="V14" s="71"/>
      <c r="W14" s="73"/>
      <c r="X14" s="168"/>
      <c r="Y14" s="170"/>
      <c r="Z14" s="36">
        <f t="shared" si="1"/>
        <v>0</v>
      </c>
    </row>
    <row r="15" spans="1:26" s="36" customFormat="1" ht="12.95" customHeight="1">
      <c r="A15" s="64"/>
      <c r="B15" s="68"/>
      <c r="C15" s="68"/>
      <c r="D15" s="66"/>
      <c r="E15" s="164"/>
      <c r="F15" s="35">
        <f t="shared" si="0"/>
        <v>0</v>
      </c>
      <c r="G15" s="71"/>
      <c r="H15" s="73"/>
      <c r="I15" s="73"/>
      <c r="J15" s="73"/>
      <c r="K15" s="73"/>
      <c r="L15" s="73"/>
      <c r="M15" s="73"/>
      <c r="N15" s="73"/>
      <c r="O15" s="68"/>
      <c r="P15" s="68"/>
      <c r="Q15" s="68"/>
      <c r="R15" s="68"/>
      <c r="S15" s="195"/>
      <c r="T15" s="73"/>
      <c r="U15" s="73"/>
      <c r="V15" s="71"/>
      <c r="W15" s="73"/>
      <c r="X15" s="168"/>
      <c r="Y15" s="170"/>
      <c r="Z15" s="36">
        <f t="shared" si="1"/>
        <v>0</v>
      </c>
    </row>
    <row r="16" spans="1:26" s="36" customFormat="1" ht="12.95" customHeight="1">
      <c r="A16" s="64"/>
      <c r="B16" s="64"/>
      <c r="C16" s="64"/>
      <c r="D16" s="66"/>
      <c r="E16" s="164"/>
      <c r="F16" s="35">
        <f t="shared" si="0"/>
        <v>0</v>
      </c>
      <c r="G16" s="71"/>
      <c r="H16" s="73"/>
      <c r="I16" s="73"/>
      <c r="J16" s="73"/>
      <c r="K16" s="73"/>
      <c r="L16" s="73"/>
      <c r="M16" s="73"/>
      <c r="N16" s="73"/>
      <c r="O16" s="68"/>
      <c r="P16" s="68"/>
      <c r="Q16" s="68"/>
      <c r="R16" s="68"/>
      <c r="S16" s="195"/>
      <c r="T16" s="73"/>
      <c r="U16" s="73"/>
      <c r="V16" s="71"/>
      <c r="W16" s="73"/>
      <c r="X16" s="168"/>
      <c r="Y16" s="170"/>
      <c r="Z16" s="36">
        <f t="shared" si="1"/>
        <v>0</v>
      </c>
    </row>
    <row r="17" spans="1:26" s="36" customFormat="1" ht="12.95" customHeight="1">
      <c r="A17" s="68"/>
      <c r="B17" s="68"/>
      <c r="C17" s="68"/>
      <c r="D17" s="66"/>
      <c r="E17" s="164"/>
      <c r="F17" s="35">
        <f t="shared" si="0"/>
        <v>0</v>
      </c>
      <c r="G17" s="71"/>
      <c r="H17" s="73"/>
      <c r="I17" s="73"/>
      <c r="J17" s="73"/>
      <c r="K17" s="73"/>
      <c r="L17" s="73"/>
      <c r="M17" s="73"/>
      <c r="N17" s="73"/>
      <c r="O17" s="68"/>
      <c r="P17" s="68"/>
      <c r="Q17" s="68"/>
      <c r="R17" s="68"/>
      <c r="S17" s="195"/>
      <c r="T17" s="73"/>
      <c r="U17" s="73"/>
      <c r="V17" s="71"/>
      <c r="W17" s="73"/>
      <c r="X17" s="168"/>
      <c r="Y17" s="170"/>
      <c r="Z17" s="36">
        <f t="shared" si="1"/>
        <v>0</v>
      </c>
    </row>
    <row r="18" spans="1:26" s="36" customFormat="1" ht="12.95" customHeight="1">
      <c r="A18" s="64"/>
      <c r="B18" s="68"/>
      <c r="C18" s="68"/>
      <c r="D18" s="66"/>
      <c r="E18" s="164"/>
      <c r="F18" s="35">
        <f t="shared" si="0"/>
        <v>0</v>
      </c>
      <c r="G18" s="71"/>
      <c r="H18" s="73"/>
      <c r="I18" s="73"/>
      <c r="J18" s="73"/>
      <c r="K18" s="73"/>
      <c r="L18" s="73"/>
      <c r="M18" s="73"/>
      <c r="N18" s="73"/>
      <c r="O18" s="68"/>
      <c r="P18" s="68"/>
      <c r="Q18" s="68"/>
      <c r="R18" s="68"/>
      <c r="S18" s="195"/>
      <c r="T18" s="73"/>
      <c r="U18" s="73"/>
      <c r="V18" s="71"/>
      <c r="W18" s="73"/>
      <c r="X18" s="168"/>
      <c r="Y18" s="170"/>
      <c r="Z18" s="36">
        <f t="shared" si="1"/>
        <v>0</v>
      </c>
    </row>
    <row r="19" spans="1:26" s="36" customFormat="1" ht="12.95" customHeight="1">
      <c r="A19" s="68"/>
      <c r="B19" s="68"/>
      <c r="C19" s="68"/>
      <c r="D19" s="66"/>
      <c r="E19" s="164"/>
      <c r="F19" s="35">
        <f t="shared" si="0"/>
        <v>0</v>
      </c>
      <c r="G19" s="71"/>
      <c r="H19" s="73"/>
      <c r="I19" s="73"/>
      <c r="J19" s="73"/>
      <c r="K19" s="73"/>
      <c r="L19" s="73"/>
      <c r="M19" s="73"/>
      <c r="N19" s="73"/>
      <c r="O19" s="68"/>
      <c r="P19" s="68"/>
      <c r="Q19" s="68"/>
      <c r="R19" s="68"/>
      <c r="S19" s="195"/>
      <c r="T19" s="73"/>
      <c r="U19" s="73"/>
      <c r="V19" s="71"/>
      <c r="W19" s="73"/>
      <c r="X19" s="168"/>
      <c r="Y19" s="170"/>
      <c r="Z19" s="36">
        <f t="shared" si="1"/>
        <v>0</v>
      </c>
    </row>
    <row r="20" spans="1:26" s="36" customFormat="1" ht="12.95" customHeight="1">
      <c r="A20" s="64"/>
      <c r="B20" s="68"/>
      <c r="C20" s="68"/>
      <c r="D20" s="66"/>
      <c r="E20" s="164"/>
      <c r="F20" s="35">
        <f t="shared" si="0"/>
        <v>0</v>
      </c>
      <c r="G20" s="71"/>
      <c r="H20" s="73"/>
      <c r="I20" s="73"/>
      <c r="J20" s="73"/>
      <c r="K20" s="73"/>
      <c r="L20" s="73"/>
      <c r="M20" s="73"/>
      <c r="N20" s="73"/>
      <c r="O20" s="68"/>
      <c r="P20" s="68"/>
      <c r="Q20" s="68"/>
      <c r="R20" s="68"/>
      <c r="S20" s="195"/>
      <c r="T20" s="73"/>
      <c r="U20" s="73"/>
      <c r="V20" s="71"/>
      <c r="W20" s="73"/>
      <c r="X20" s="168"/>
      <c r="Y20" s="170"/>
      <c r="Z20" s="36">
        <f t="shared" si="1"/>
        <v>0</v>
      </c>
    </row>
    <row r="21" spans="1:26" s="36" customFormat="1" ht="12.95" customHeight="1">
      <c r="A21" s="64"/>
      <c r="B21" s="68"/>
      <c r="C21" s="68"/>
      <c r="D21" s="66"/>
      <c r="E21" s="164"/>
      <c r="F21" s="35">
        <f t="shared" si="0"/>
        <v>0</v>
      </c>
      <c r="G21" s="71"/>
      <c r="H21" s="73"/>
      <c r="I21" s="73"/>
      <c r="J21" s="73"/>
      <c r="K21" s="73"/>
      <c r="L21" s="73"/>
      <c r="M21" s="73"/>
      <c r="N21" s="73"/>
      <c r="O21" s="68"/>
      <c r="P21" s="68"/>
      <c r="Q21" s="68"/>
      <c r="R21" s="68"/>
      <c r="S21" s="195"/>
      <c r="T21" s="73"/>
      <c r="U21" s="73"/>
      <c r="V21" s="71"/>
      <c r="W21" s="73"/>
      <c r="X21" s="168"/>
      <c r="Y21" s="170"/>
      <c r="Z21" s="36">
        <f t="shared" si="1"/>
        <v>0</v>
      </c>
    </row>
    <row r="22" spans="1:26" s="36" customFormat="1" ht="12.95" customHeight="1">
      <c r="A22" s="68"/>
      <c r="B22" s="68"/>
      <c r="C22" s="68"/>
      <c r="D22" s="66"/>
      <c r="E22" s="164"/>
      <c r="F22" s="35">
        <f t="shared" si="0"/>
        <v>0</v>
      </c>
      <c r="G22" s="71"/>
      <c r="H22" s="73"/>
      <c r="I22" s="73"/>
      <c r="J22" s="73"/>
      <c r="K22" s="73"/>
      <c r="L22" s="73"/>
      <c r="M22" s="73"/>
      <c r="N22" s="73"/>
      <c r="O22" s="68"/>
      <c r="P22" s="68"/>
      <c r="Q22" s="68"/>
      <c r="R22" s="68"/>
      <c r="S22" s="195"/>
      <c r="T22" s="73"/>
      <c r="U22" s="73"/>
      <c r="V22" s="71"/>
      <c r="W22" s="73"/>
      <c r="X22" s="168"/>
      <c r="Y22" s="170"/>
      <c r="Z22" s="36">
        <f t="shared" si="1"/>
        <v>0</v>
      </c>
    </row>
    <row r="23" spans="1:26" s="36" customFormat="1" ht="12.95" customHeight="1">
      <c r="A23" s="68"/>
      <c r="B23" s="68"/>
      <c r="C23" s="68"/>
      <c r="D23" s="66"/>
      <c r="E23" s="164"/>
      <c r="F23" s="35">
        <f t="shared" ref="F23:F37" si="2">SUM(G23:U23,W23)</f>
        <v>0</v>
      </c>
      <c r="G23" s="71"/>
      <c r="H23" s="73"/>
      <c r="I23" s="73"/>
      <c r="J23" s="73"/>
      <c r="K23" s="73"/>
      <c r="L23" s="73"/>
      <c r="M23" s="73"/>
      <c r="N23" s="73"/>
      <c r="O23" s="68"/>
      <c r="P23" s="68"/>
      <c r="Q23" s="68"/>
      <c r="R23" s="68"/>
      <c r="S23" s="195"/>
      <c r="T23" s="73"/>
      <c r="U23" s="73"/>
      <c r="V23" s="71"/>
      <c r="W23" s="73"/>
      <c r="X23" s="168"/>
      <c r="Y23" s="170"/>
    </row>
    <row r="24" spans="1:26" s="36" customFormat="1" ht="12.95" customHeight="1">
      <c r="A24" s="68"/>
      <c r="B24" s="68"/>
      <c r="C24" s="68"/>
      <c r="D24" s="66"/>
      <c r="E24" s="164"/>
      <c r="F24" s="35">
        <f t="shared" si="2"/>
        <v>0</v>
      </c>
      <c r="G24" s="71"/>
      <c r="H24" s="73"/>
      <c r="I24" s="73"/>
      <c r="J24" s="73"/>
      <c r="K24" s="73"/>
      <c r="L24" s="73"/>
      <c r="M24" s="73"/>
      <c r="N24" s="73"/>
      <c r="O24" s="68"/>
      <c r="P24" s="68"/>
      <c r="Q24" s="68"/>
      <c r="R24" s="68"/>
      <c r="S24" s="195"/>
      <c r="T24" s="73"/>
      <c r="U24" s="73"/>
      <c r="V24" s="71"/>
      <c r="W24" s="73"/>
      <c r="X24" s="168"/>
      <c r="Y24" s="170"/>
    </row>
    <row r="25" spans="1:26" s="36" customFormat="1" ht="12.95" customHeight="1">
      <c r="A25" s="68"/>
      <c r="B25" s="68"/>
      <c r="C25" s="68"/>
      <c r="D25" s="66"/>
      <c r="E25" s="164"/>
      <c r="F25" s="35">
        <f t="shared" si="2"/>
        <v>0</v>
      </c>
      <c r="G25" s="71"/>
      <c r="H25" s="73"/>
      <c r="I25" s="73"/>
      <c r="J25" s="73"/>
      <c r="K25" s="73"/>
      <c r="L25" s="73"/>
      <c r="M25" s="73"/>
      <c r="N25" s="73"/>
      <c r="O25" s="68"/>
      <c r="P25" s="68"/>
      <c r="Q25" s="68"/>
      <c r="R25" s="68"/>
      <c r="S25" s="195"/>
      <c r="T25" s="73"/>
      <c r="U25" s="73"/>
      <c r="V25" s="71"/>
      <c r="W25" s="73"/>
      <c r="X25" s="168"/>
      <c r="Y25" s="170"/>
    </row>
    <row r="26" spans="1:26" s="36" customFormat="1" ht="12.95" customHeight="1">
      <c r="A26" s="68"/>
      <c r="B26" s="68"/>
      <c r="C26" s="68"/>
      <c r="D26" s="66"/>
      <c r="E26" s="164"/>
      <c r="F26" s="35">
        <f t="shared" si="2"/>
        <v>0</v>
      </c>
      <c r="G26" s="71"/>
      <c r="H26" s="73"/>
      <c r="I26" s="73"/>
      <c r="J26" s="73"/>
      <c r="K26" s="73"/>
      <c r="L26" s="73"/>
      <c r="M26" s="73"/>
      <c r="N26" s="73"/>
      <c r="O26" s="68"/>
      <c r="P26" s="68"/>
      <c r="Q26" s="68"/>
      <c r="R26" s="68"/>
      <c r="S26" s="195"/>
      <c r="T26" s="73"/>
      <c r="U26" s="73"/>
      <c r="V26" s="71"/>
      <c r="W26" s="73"/>
      <c r="X26" s="168"/>
      <c r="Y26" s="170"/>
    </row>
    <row r="27" spans="1:26" s="36" customFormat="1" ht="12.95" customHeight="1">
      <c r="A27" s="68"/>
      <c r="B27" s="68"/>
      <c r="C27" s="68"/>
      <c r="D27" s="66"/>
      <c r="E27" s="164"/>
      <c r="F27" s="35">
        <f t="shared" si="2"/>
        <v>0</v>
      </c>
      <c r="G27" s="71"/>
      <c r="H27" s="73"/>
      <c r="I27" s="73"/>
      <c r="J27" s="73"/>
      <c r="K27" s="73"/>
      <c r="L27" s="73"/>
      <c r="M27" s="73"/>
      <c r="N27" s="73"/>
      <c r="O27" s="68"/>
      <c r="P27" s="68"/>
      <c r="Q27" s="68"/>
      <c r="R27" s="68"/>
      <c r="S27" s="195"/>
      <c r="T27" s="73"/>
      <c r="U27" s="73"/>
      <c r="V27" s="71"/>
      <c r="W27" s="73"/>
      <c r="X27" s="168"/>
      <c r="Y27" s="170"/>
    </row>
    <row r="28" spans="1:26" s="36" customFormat="1" ht="12.95" customHeight="1">
      <c r="A28" s="68"/>
      <c r="B28" s="68"/>
      <c r="C28" s="68"/>
      <c r="D28" s="66"/>
      <c r="E28" s="164"/>
      <c r="F28" s="35">
        <f t="shared" si="2"/>
        <v>0</v>
      </c>
      <c r="G28" s="71"/>
      <c r="H28" s="73"/>
      <c r="I28" s="73"/>
      <c r="J28" s="73"/>
      <c r="K28" s="73"/>
      <c r="L28" s="73"/>
      <c r="M28" s="73"/>
      <c r="N28" s="73"/>
      <c r="O28" s="68"/>
      <c r="P28" s="68"/>
      <c r="Q28" s="68"/>
      <c r="R28" s="68"/>
      <c r="S28" s="195"/>
      <c r="T28" s="73"/>
      <c r="U28" s="73"/>
      <c r="V28" s="71"/>
      <c r="W28" s="73"/>
      <c r="X28" s="168"/>
      <c r="Y28" s="170"/>
    </row>
    <row r="29" spans="1:26" s="36" customFormat="1" ht="12.95" customHeight="1">
      <c r="A29" s="68"/>
      <c r="B29" s="68"/>
      <c r="C29" s="68"/>
      <c r="D29" s="66"/>
      <c r="E29" s="164"/>
      <c r="F29" s="35">
        <f t="shared" si="2"/>
        <v>0</v>
      </c>
      <c r="G29" s="71"/>
      <c r="H29" s="73"/>
      <c r="I29" s="73"/>
      <c r="J29" s="73"/>
      <c r="K29" s="73"/>
      <c r="L29" s="73"/>
      <c r="M29" s="73"/>
      <c r="N29" s="73"/>
      <c r="O29" s="68"/>
      <c r="P29" s="68"/>
      <c r="Q29" s="68"/>
      <c r="R29" s="68"/>
      <c r="S29" s="195"/>
      <c r="T29" s="73"/>
      <c r="U29" s="73"/>
      <c r="V29" s="71"/>
      <c r="W29" s="73"/>
      <c r="X29" s="168"/>
      <c r="Y29" s="170"/>
    </row>
    <row r="30" spans="1:26" s="36" customFormat="1" ht="12.95" customHeight="1">
      <c r="A30" s="68"/>
      <c r="B30" s="68"/>
      <c r="C30" s="68"/>
      <c r="D30" s="66"/>
      <c r="E30" s="164"/>
      <c r="F30" s="35">
        <f t="shared" si="2"/>
        <v>0</v>
      </c>
      <c r="G30" s="71"/>
      <c r="H30" s="73"/>
      <c r="I30" s="73"/>
      <c r="J30" s="73"/>
      <c r="K30" s="73"/>
      <c r="L30" s="73"/>
      <c r="M30" s="73"/>
      <c r="N30" s="73"/>
      <c r="O30" s="68"/>
      <c r="P30" s="68"/>
      <c r="Q30" s="68"/>
      <c r="R30" s="68"/>
      <c r="S30" s="195"/>
      <c r="T30" s="73"/>
      <c r="U30" s="73"/>
      <c r="V30" s="71"/>
      <c r="W30" s="73"/>
      <c r="X30" s="168"/>
      <c r="Y30" s="170"/>
    </row>
    <row r="31" spans="1:26" s="36" customFormat="1" ht="12.95" customHeight="1">
      <c r="A31" s="68"/>
      <c r="B31" s="68"/>
      <c r="C31" s="68"/>
      <c r="D31" s="66"/>
      <c r="E31" s="164"/>
      <c r="F31" s="35">
        <f t="shared" si="2"/>
        <v>0</v>
      </c>
      <c r="G31" s="71"/>
      <c r="H31" s="73"/>
      <c r="I31" s="73"/>
      <c r="J31" s="73"/>
      <c r="K31" s="73"/>
      <c r="L31" s="73"/>
      <c r="M31" s="73"/>
      <c r="N31" s="73"/>
      <c r="O31" s="68"/>
      <c r="P31" s="68"/>
      <c r="Q31" s="68"/>
      <c r="R31" s="68"/>
      <c r="S31" s="195"/>
      <c r="T31" s="73"/>
      <c r="U31" s="73"/>
      <c r="V31" s="71"/>
      <c r="W31" s="73"/>
      <c r="X31" s="168"/>
      <c r="Y31" s="170"/>
    </row>
    <row r="32" spans="1:26" s="36" customFormat="1" ht="12.95" customHeight="1">
      <c r="A32" s="68"/>
      <c r="B32" s="68"/>
      <c r="C32" s="68"/>
      <c r="D32" s="66"/>
      <c r="E32" s="164"/>
      <c r="F32" s="35">
        <f t="shared" si="2"/>
        <v>0</v>
      </c>
      <c r="G32" s="71"/>
      <c r="H32" s="73"/>
      <c r="I32" s="73"/>
      <c r="J32" s="73"/>
      <c r="K32" s="73"/>
      <c r="L32" s="73"/>
      <c r="M32" s="73"/>
      <c r="N32" s="73"/>
      <c r="O32" s="68"/>
      <c r="P32" s="68"/>
      <c r="Q32" s="68"/>
      <c r="R32" s="68"/>
      <c r="S32" s="195"/>
      <c r="T32" s="73"/>
      <c r="U32" s="73"/>
      <c r="V32" s="71"/>
      <c r="W32" s="73"/>
      <c r="X32" s="168"/>
      <c r="Y32" s="170"/>
    </row>
    <row r="33" spans="1:26" s="36" customFormat="1" ht="12.95" customHeight="1">
      <c r="A33" s="68"/>
      <c r="B33" s="68"/>
      <c r="C33" s="68"/>
      <c r="D33" s="66"/>
      <c r="E33" s="164"/>
      <c r="F33" s="35">
        <f t="shared" si="2"/>
        <v>0</v>
      </c>
      <c r="G33" s="71"/>
      <c r="H33" s="73"/>
      <c r="I33" s="73"/>
      <c r="J33" s="73"/>
      <c r="K33" s="73"/>
      <c r="L33" s="73"/>
      <c r="M33" s="73"/>
      <c r="N33" s="73"/>
      <c r="O33" s="68"/>
      <c r="P33" s="68"/>
      <c r="Q33" s="68"/>
      <c r="R33" s="68"/>
      <c r="S33" s="195"/>
      <c r="T33" s="73"/>
      <c r="U33" s="73"/>
      <c r="V33" s="71"/>
      <c r="W33" s="73"/>
      <c r="X33" s="168"/>
      <c r="Y33" s="170"/>
    </row>
    <row r="34" spans="1:26" s="36" customFormat="1" ht="12.95" customHeight="1">
      <c r="A34" s="68"/>
      <c r="B34" s="68"/>
      <c r="C34" s="68"/>
      <c r="D34" s="66"/>
      <c r="E34" s="164"/>
      <c r="F34" s="35">
        <f t="shared" si="2"/>
        <v>0</v>
      </c>
      <c r="G34" s="71"/>
      <c r="H34" s="73"/>
      <c r="I34" s="73"/>
      <c r="J34" s="73"/>
      <c r="K34" s="73"/>
      <c r="L34" s="73"/>
      <c r="M34" s="73"/>
      <c r="N34" s="73"/>
      <c r="O34" s="68"/>
      <c r="P34" s="68"/>
      <c r="Q34" s="68"/>
      <c r="R34" s="68"/>
      <c r="S34" s="195"/>
      <c r="T34" s="73"/>
      <c r="U34" s="73"/>
      <c r="V34" s="71"/>
      <c r="W34" s="73"/>
      <c r="X34" s="168"/>
      <c r="Y34" s="170"/>
    </row>
    <row r="35" spans="1:26" s="36" customFormat="1" ht="12.95" customHeight="1">
      <c r="A35" s="68"/>
      <c r="B35" s="68"/>
      <c r="C35" s="68"/>
      <c r="D35" s="66"/>
      <c r="E35" s="164"/>
      <c r="F35" s="35">
        <f t="shared" si="2"/>
        <v>0</v>
      </c>
      <c r="G35" s="71"/>
      <c r="H35" s="73"/>
      <c r="I35" s="73"/>
      <c r="J35" s="73"/>
      <c r="K35" s="73"/>
      <c r="L35" s="73"/>
      <c r="M35" s="73"/>
      <c r="N35" s="73"/>
      <c r="O35" s="68"/>
      <c r="P35" s="68"/>
      <c r="Q35" s="68"/>
      <c r="R35" s="68"/>
      <c r="S35" s="195"/>
      <c r="T35" s="73"/>
      <c r="U35" s="73"/>
      <c r="V35" s="71"/>
      <c r="W35" s="73"/>
      <c r="X35" s="168"/>
      <c r="Y35" s="170"/>
    </row>
    <row r="36" spans="1:26" s="36" customFormat="1" ht="12.95" customHeight="1">
      <c r="A36" s="68"/>
      <c r="B36" s="68"/>
      <c r="C36" s="68"/>
      <c r="D36" s="66"/>
      <c r="E36" s="164"/>
      <c r="F36" s="35">
        <f t="shared" si="2"/>
        <v>0</v>
      </c>
      <c r="G36" s="71"/>
      <c r="H36" s="73"/>
      <c r="I36" s="73"/>
      <c r="J36" s="73"/>
      <c r="K36" s="73"/>
      <c r="L36" s="73"/>
      <c r="M36" s="73"/>
      <c r="N36" s="73"/>
      <c r="O36" s="68"/>
      <c r="P36" s="68"/>
      <c r="Q36" s="68"/>
      <c r="R36" s="68"/>
      <c r="S36" s="195"/>
      <c r="T36" s="73"/>
      <c r="U36" s="73"/>
      <c r="V36" s="71"/>
      <c r="W36" s="73"/>
      <c r="X36" s="168"/>
      <c r="Y36" s="170"/>
    </row>
    <row r="37" spans="1:26" s="36" customFormat="1" ht="12.95" customHeight="1">
      <c r="A37" s="64"/>
      <c r="B37" s="68"/>
      <c r="C37" s="68"/>
      <c r="D37" s="66"/>
      <c r="E37" s="164"/>
      <c r="F37" s="35">
        <f t="shared" si="2"/>
        <v>0</v>
      </c>
      <c r="G37" s="71"/>
      <c r="H37" s="73"/>
      <c r="I37" s="73"/>
      <c r="J37" s="73"/>
      <c r="K37" s="73"/>
      <c r="L37" s="73"/>
      <c r="M37" s="73"/>
      <c r="N37" s="73"/>
      <c r="O37" s="68"/>
      <c r="P37" s="68"/>
      <c r="Q37" s="68"/>
      <c r="R37" s="68"/>
      <c r="S37" s="195"/>
      <c r="T37" s="73"/>
      <c r="U37" s="73"/>
      <c r="V37" s="71"/>
      <c r="W37" s="73"/>
      <c r="X37" s="168"/>
      <c r="Y37" s="170"/>
      <c r="Z37" s="36">
        <f t="shared" si="1"/>
        <v>0</v>
      </c>
    </row>
    <row r="38" spans="1:26" s="36" customFormat="1" ht="12.95" customHeight="1">
      <c r="A38" s="68"/>
      <c r="B38" s="68"/>
      <c r="C38" s="68"/>
      <c r="D38" s="66"/>
      <c r="E38" s="164"/>
      <c r="F38" s="35">
        <f t="shared" ref="F38:F56" si="3">SUM(G38:U38,W38)</f>
        <v>0</v>
      </c>
      <c r="G38" s="71"/>
      <c r="H38" s="73"/>
      <c r="I38" s="73"/>
      <c r="J38" s="73"/>
      <c r="K38" s="73"/>
      <c r="L38" s="73"/>
      <c r="M38" s="73"/>
      <c r="N38" s="73"/>
      <c r="O38" s="68"/>
      <c r="P38" s="68"/>
      <c r="Q38" s="68"/>
      <c r="R38" s="68"/>
      <c r="S38" s="195"/>
      <c r="T38" s="73"/>
      <c r="U38" s="73"/>
      <c r="V38" s="71"/>
      <c r="W38" s="73"/>
      <c r="X38" s="168"/>
      <c r="Y38" s="170"/>
      <c r="Z38" s="36">
        <f t="shared" si="1"/>
        <v>0</v>
      </c>
    </row>
    <row r="39" spans="1:26" s="36" customFormat="1" ht="12.95" customHeight="1">
      <c r="A39" s="68"/>
      <c r="B39" s="68"/>
      <c r="C39" s="68"/>
      <c r="D39" s="66"/>
      <c r="E39" s="164"/>
      <c r="F39" s="35">
        <f t="shared" si="3"/>
        <v>0</v>
      </c>
      <c r="G39" s="71"/>
      <c r="H39" s="73"/>
      <c r="I39" s="73"/>
      <c r="J39" s="73"/>
      <c r="K39" s="73"/>
      <c r="L39" s="73"/>
      <c r="M39" s="73"/>
      <c r="N39" s="73"/>
      <c r="O39" s="68"/>
      <c r="P39" s="68"/>
      <c r="Q39" s="68"/>
      <c r="R39" s="68"/>
      <c r="S39" s="195"/>
      <c r="T39" s="73"/>
      <c r="U39" s="73"/>
      <c r="V39" s="71"/>
      <c r="W39" s="73"/>
      <c r="X39" s="168"/>
      <c r="Y39" s="170"/>
      <c r="Z39" s="36">
        <f t="shared" si="1"/>
        <v>0</v>
      </c>
    </row>
    <row r="40" spans="1:26" s="36" customFormat="1" ht="12.95" customHeight="1">
      <c r="A40" s="64"/>
      <c r="B40" s="68"/>
      <c r="C40" s="68"/>
      <c r="D40" s="66"/>
      <c r="E40" s="164"/>
      <c r="F40" s="35">
        <f t="shared" si="3"/>
        <v>0</v>
      </c>
      <c r="G40" s="71"/>
      <c r="H40" s="73"/>
      <c r="I40" s="73"/>
      <c r="J40" s="73"/>
      <c r="K40" s="73"/>
      <c r="L40" s="73"/>
      <c r="M40" s="73"/>
      <c r="N40" s="73"/>
      <c r="O40" s="68"/>
      <c r="P40" s="68"/>
      <c r="Q40" s="68"/>
      <c r="R40" s="68"/>
      <c r="S40" s="195"/>
      <c r="T40" s="73"/>
      <c r="U40" s="73"/>
      <c r="V40" s="71"/>
      <c r="W40" s="73"/>
      <c r="X40" s="168"/>
      <c r="Y40" s="170"/>
      <c r="Z40" s="36">
        <f t="shared" si="1"/>
        <v>0</v>
      </c>
    </row>
    <row r="41" spans="1:26" s="36" customFormat="1" ht="12.95" customHeight="1">
      <c r="A41" s="68"/>
      <c r="B41" s="68"/>
      <c r="C41" s="68"/>
      <c r="D41" s="66"/>
      <c r="E41" s="164"/>
      <c r="F41" s="35">
        <f t="shared" si="3"/>
        <v>0</v>
      </c>
      <c r="G41" s="71"/>
      <c r="H41" s="73"/>
      <c r="I41" s="73"/>
      <c r="J41" s="73"/>
      <c r="K41" s="73"/>
      <c r="L41" s="73"/>
      <c r="M41" s="73"/>
      <c r="N41" s="73"/>
      <c r="O41" s="68"/>
      <c r="P41" s="68"/>
      <c r="Q41" s="68"/>
      <c r="R41" s="68"/>
      <c r="S41" s="195"/>
      <c r="T41" s="73"/>
      <c r="U41" s="73"/>
      <c r="V41" s="71"/>
      <c r="W41" s="73"/>
      <c r="X41" s="168"/>
      <c r="Y41" s="170"/>
      <c r="Z41" s="36">
        <f t="shared" si="1"/>
        <v>0</v>
      </c>
    </row>
    <row r="42" spans="1:26" s="36" customFormat="1" ht="12.95" customHeight="1">
      <c r="A42" s="64"/>
      <c r="B42" s="68"/>
      <c r="C42" s="68"/>
      <c r="D42" s="66"/>
      <c r="E42" s="164"/>
      <c r="F42" s="35">
        <f t="shared" si="3"/>
        <v>0</v>
      </c>
      <c r="G42" s="71"/>
      <c r="H42" s="73"/>
      <c r="I42" s="73"/>
      <c r="J42" s="73"/>
      <c r="K42" s="73"/>
      <c r="L42" s="73"/>
      <c r="M42" s="73"/>
      <c r="N42" s="73"/>
      <c r="O42" s="68"/>
      <c r="P42" s="68"/>
      <c r="Q42" s="68"/>
      <c r="R42" s="68"/>
      <c r="S42" s="195"/>
      <c r="T42" s="73"/>
      <c r="U42" s="73"/>
      <c r="V42" s="71"/>
      <c r="W42" s="73"/>
      <c r="X42" s="168"/>
      <c r="Y42" s="170"/>
      <c r="Z42" s="36">
        <f t="shared" si="1"/>
        <v>0</v>
      </c>
    </row>
    <row r="43" spans="1:26" s="36" customFormat="1" ht="12.95" customHeight="1">
      <c r="A43" s="64"/>
      <c r="B43" s="68"/>
      <c r="C43" s="68"/>
      <c r="D43" s="66"/>
      <c r="E43" s="164"/>
      <c r="F43" s="35">
        <f t="shared" si="3"/>
        <v>0</v>
      </c>
      <c r="G43" s="71"/>
      <c r="H43" s="73"/>
      <c r="I43" s="73"/>
      <c r="J43" s="73"/>
      <c r="K43" s="73"/>
      <c r="L43" s="73"/>
      <c r="M43" s="73"/>
      <c r="N43" s="73"/>
      <c r="O43" s="68"/>
      <c r="P43" s="68"/>
      <c r="Q43" s="68"/>
      <c r="R43" s="68"/>
      <c r="S43" s="195"/>
      <c r="T43" s="73"/>
      <c r="U43" s="73"/>
      <c r="V43" s="71"/>
      <c r="W43" s="73"/>
      <c r="X43" s="168"/>
      <c r="Y43" s="170"/>
      <c r="Z43" s="36">
        <f t="shared" si="1"/>
        <v>0</v>
      </c>
    </row>
    <row r="44" spans="1:26" s="36" customFormat="1" ht="12.95" customHeight="1">
      <c r="A44" s="64"/>
      <c r="B44" s="68"/>
      <c r="C44" s="68"/>
      <c r="D44" s="66"/>
      <c r="E44" s="164"/>
      <c r="F44" s="35">
        <f t="shared" si="3"/>
        <v>0</v>
      </c>
      <c r="G44" s="71"/>
      <c r="H44" s="73"/>
      <c r="I44" s="73"/>
      <c r="J44" s="73"/>
      <c r="K44" s="73"/>
      <c r="L44" s="73"/>
      <c r="M44" s="73"/>
      <c r="N44" s="73"/>
      <c r="O44" s="68"/>
      <c r="P44" s="68"/>
      <c r="Q44" s="68"/>
      <c r="R44" s="68"/>
      <c r="S44" s="195"/>
      <c r="T44" s="73"/>
      <c r="U44" s="73"/>
      <c r="V44" s="71"/>
      <c r="W44" s="73"/>
      <c r="X44" s="168"/>
      <c r="Y44" s="170"/>
      <c r="Z44" s="36">
        <f t="shared" si="1"/>
        <v>0</v>
      </c>
    </row>
    <row r="45" spans="1:26" s="36" customFormat="1" ht="12.95" customHeight="1">
      <c r="A45" s="68"/>
      <c r="B45" s="68"/>
      <c r="C45" s="68"/>
      <c r="D45" s="66"/>
      <c r="E45" s="164"/>
      <c r="F45" s="35">
        <f t="shared" si="3"/>
        <v>0</v>
      </c>
      <c r="G45" s="71"/>
      <c r="H45" s="73"/>
      <c r="I45" s="73"/>
      <c r="J45" s="73"/>
      <c r="K45" s="73"/>
      <c r="L45" s="73"/>
      <c r="M45" s="73"/>
      <c r="N45" s="73"/>
      <c r="O45" s="68"/>
      <c r="P45" s="68"/>
      <c r="Q45" s="68"/>
      <c r="R45" s="68"/>
      <c r="S45" s="195"/>
      <c r="T45" s="73"/>
      <c r="U45" s="73"/>
      <c r="V45" s="71"/>
      <c r="W45" s="73"/>
      <c r="X45" s="168"/>
      <c r="Y45" s="170"/>
      <c r="Z45" s="36">
        <f t="shared" si="1"/>
        <v>0</v>
      </c>
    </row>
    <row r="46" spans="1:26" s="36" customFormat="1" ht="12.95" customHeight="1">
      <c r="A46" s="68"/>
      <c r="B46" s="68"/>
      <c r="C46" s="68"/>
      <c r="D46" s="66"/>
      <c r="E46" s="164"/>
      <c r="F46" s="35">
        <f t="shared" si="3"/>
        <v>0</v>
      </c>
      <c r="G46" s="71"/>
      <c r="H46" s="73"/>
      <c r="I46" s="73"/>
      <c r="J46" s="73"/>
      <c r="K46" s="73"/>
      <c r="L46" s="73"/>
      <c r="M46" s="73"/>
      <c r="N46" s="73"/>
      <c r="O46" s="68"/>
      <c r="P46" s="68"/>
      <c r="Q46" s="68"/>
      <c r="R46" s="68"/>
      <c r="S46" s="195"/>
      <c r="T46" s="73"/>
      <c r="U46" s="73"/>
      <c r="V46" s="71"/>
      <c r="W46" s="73"/>
      <c r="X46" s="168"/>
      <c r="Y46" s="170"/>
      <c r="Z46" s="36">
        <f t="shared" si="1"/>
        <v>0</v>
      </c>
    </row>
    <row r="47" spans="1:26" s="36" customFormat="1" ht="12.95" customHeight="1">
      <c r="A47" s="64"/>
      <c r="B47" s="68"/>
      <c r="C47" s="68"/>
      <c r="D47" s="66"/>
      <c r="E47" s="164"/>
      <c r="F47" s="35">
        <f t="shared" si="3"/>
        <v>0</v>
      </c>
      <c r="G47" s="71"/>
      <c r="H47" s="73"/>
      <c r="I47" s="73"/>
      <c r="J47" s="73"/>
      <c r="K47" s="73"/>
      <c r="L47" s="73"/>
      <c r="M47" s="73"/>
      <c r="N47" s="73"/>
      <c r="O47" s="68"/>
      <c r="P47" s="68"/>
      <c r="Q47" s="68"/>
      <c r="R47" s="68"/>
      <c r="S47" s="195"/>
      <c r="T47" s="73"/>
      <c r="U47" s="73"/>
      <c r="V47" s="71"/>
      <c r="W47" s="73"/>
      <c r="X47" s="168"/>
      <c r="Y47" s="170"/>
      <c r="Z47" s="36">
        <f t="shared" si="1"/>
        <v>0</v>
      </c>
    </row>
    <row r="48" spans="1:26" s="36" customFormat="1" ht="12.95" customHeight="1">
      <c r="A48" s="68"/>
      <c r="B48" s="68"/>
      <c r="C48" s="68"/>
      <c r="D48" s="66"/>
      <c r="E48" s="164"/>
      <c r="F48" s="35">
        <f t="shared" si="3"/>
        <v>0</v>
      </c>
      <c r="G48" s="71"/>
      <c r="H48" s="73"/>
      <c r="I48" s="73"/>
      <c r="J48" s="73"/>
      <c r="K48" s="73"/>
      <c r="L48" s="73"/>
      <c r="M48" s="73"/>
      <c r="N48" s="73"/>
      <c r="O48" s="68"/>
      <c r="P48" s="68"/>
      <c r="Q48" s="68"/>
      <c r="R48" s="68"/>
      <c r="S48" s="195"/>
      <c r="T48" s="73"/>
      <c r="U48" s="73"/>
      <c r="V48" s="71"/>
      <c r="W48" s="73"/>
      <c r="X48" s="168"/>
      <c r="Y48" s="170"/>
      <c r="Z48" s="36">
        <f t="shared" si="1"/>
        <v>0</v>
      </c>
    </row>
    <row r="49" spans="1:26" s="36" customFormat="1" ht="12.95" customHeight="1">
      <c r="A49" s="68"/>
      <c r="B49" s="68"/>
      <c r="C49" s="68"/>
      <c r="D49" s="66"/>
      <c r="E49" s="164"/>
      <c r="F49" s="35">
        <f t="shared" si="3"/>
        <v>0</v>
      </c>
      <c r="G49" s="71"/>
      <c r="H49" s="73"/>
      <c r="I49" s="73"/>
      <c r="J49" s="73"/>
      <c r="K49" s="73"/>
      <c r="L49" s="73"/>
      <c r="M49" s="73"/>
      <c r="N49" s="73"/>
      <c r="O49" s="68"/>
      <c r="P49" s="68"/>
      <c r="Q49" s="68"/>
      <c r="R49" s="68"/>
      <c r="S49" s="195"/>
      <c r="T49" s="73"/>
      <c r="U49" s="73"/>
      <c r="V49" s="71"/>
      <c r="W49" s="73"/>
      <c r="X49" s="168"/>
      <c r="Y49" s="170"/>
      <c r="Z49" s="36">
        <f t="shared" si="1"/>
        <v>0</v>
      </c>
    </row>
    <row r="50" spans="1:26" s="36" customFormat="1" ht="12.95" customHeight="1">
      <c r="A50" s="64"/>
      <c r="B50" s="68"/>
      <c r="C50" s="68"/>
      <c r="D50" s="66"/>
      <c r="E50" s="164"/>
      <c r="F50" s="35">
        <f t="shared" si="3"/>
        <v>0</v>
      </c>
      <c r="G50" s="71"/>
      <c r="H50" s="73"/>
      <c r="I50" s="73"/>
      <c r="J50" s="73"/>
      <c r="K50" s="73"/>
      <c r="L50" s="73"/>
      <c r="M50" s="73"/>
      <c r="N50" s="73"/>
      <c r="O50" s="68"/>
      <c r="P50" s="68"/>
      <c r="Q50" s="68"/>
      <c r="R50" s="68"/>
      <c r="S50" s="195"/>
      <c r="T50" s="73"/>
      <c r="U50" s="73"/>
      <c r="V50" s="71"/>
      <c r="W50" s="73"/>
      <c r="X50" s="168"/>
      <c r="Y50" s="170"/>
      <c r="Z50" s="36">
        <f t="shared" si="1"/>
        <v>0</v>
      </c>
    </row>
    <row r="51" spans="1:26" s="37" customFormat="1" ht="12.95" customHeight="1">
      <c r="A51" s="68"/>
      <c r="B51" s="68"/>
      <c r="C51" s="68"/>
      <c r="D51" s="66"/>
      <c r="E51" s="164"/>
      <c r="F51" s="35">
        <f t="shared" si="3"/>
        <v>0</v>
      </c>
      <c r="G51" s="71"/>
      <c r="H51" s="73"/>
      <c r="I51" s="73"/>
      <c r="J51" s="73"/>
      <c r="K51" s="73"/>
      <c r="L51" s="73"/>
      <c r="M51" s="73"/>
      <c r="N51" s="73"/>
      <c r="O51" s="68"/>
      <c r="P51" s="68"/>
      <c r="Q51" s="68"/>
      <c r="R51" s="68"/>
      <c r="S51" s="195"/>
      <c r="T51" s="73"/>
      <c r="U51" s="73"/>
      <c r="V51" s="71"/>
      <c r="W51" s="73"/>
      <c r="X51" s="168"/>
      <c r="Y51" s="171"/>
      <c r="Z51" s="36">
        <f t="shared" si="1"/>
        <v>0</v>
      </c>
    </row>
    <row r="52" spans="1:26" s="36" customFormat="1">
      <c r="A52" s="68"/>
      <c r="B52" s="68"/>
      <c r="C52" s="68"/>
      <c r="D52" s="66"/>
      <c r="E52" s="164"/>
      <c r="F52" s="35">
        <f t="shared" si="3"/>
        <v>0</v>
      </c>
      <c r="G52" s="71"/>
      <c r="H52" s="73"/>
      <c r="I52" s="73"/>
      <c r="J52" s="73"/>
      <c r="K52" s="73"/>
      <c r="L52" s="73"/>
      <c r="M52" s="73"/>
      <c r="N52" s="73"/>
      <c r="O52" s="68"/>
      <c r="P52" s="68"/>
      <c r="Q52" s="68"/>
      <c r="R52" s="68"/>
      <c r="S52" s="195"/>
      <c r="T52" s="73"/>
      <c r="U52" s="73"/>
      <c r="V52" s="71"/>
      <c r="W52" s="73"/>
      <c r="X52" s="168"/>
      <c r="Y52" s="170"/>
      <c r="Z52" s="36">
        <f t="shared" si="1"/>
        <v>0</v>
      </c>
    </row>
    <row r="53" spans="1:26" s="36" customFormat="1">
      <c r="A53" s="64"/>
      <c r="B53" s="68"/>
      <c r="C53" s="68"/>
      <c r="D53" s="66"/>
      <c r="E53" s="164"/>
      <c r="F53" s="35">
        <f t="shared" si="3"/>
        <v>0</v>
      </c>
      <c r="G53" s="71"/>
      <c r="H53" s="73"/>
      <c r="I53" s="73"/>
      <c r="J53" s="73"/>
      <c r="K53" s="73"/>
      <c r="L53" s="73"/>
      <c r="M53" s="73"/>
      <c r="N53" s="73"/>
      <c r="O53" s="68"/>
      <c r="P53" s="68"/>
      <c r="Q53" s="68"/>
      <c r="R53" s="68"/>
      <c r="S53" s="195"/>
      <c r="T53" s="73"/>
      <c r="U53" s="73"/>
      <c r="V53" s="71"/>
      <c r="W53" s="73"/>
      <c r="X53" s="168"/>
      <c r="Y53" s="170"/>
      <c r="Z53" s="36">
        <f t="shared" si="1"/>
        <v>0</v>
      </c>
    </row>
    <row r="54" spans="1:26" s="36" customFormat="1">
      <c r="A54" s="68"/>
      <c r="B54" s="68"/>
      <c r="C54" s="68"/>
      <c r="D54" s="66"/>
      <c r="E54" s="164"/>
      <c r="F54" s="35">
        <f t="shared" si="3"/>
        <v>0</v>
      </c>
      <c r="G54" s="71"/>
      <c r="H54" s="73"/>
      <c r="I54" s="73"/>
      <c r="J54" s="73"/>
      <c r="K54" s="73"/>
      <c r="L54" s="73"/>
      <c r="M54" s="73"/>
      <c r="N54" s="73"/>
      <c r="O54" s="68"/>
      <c r="P54" s="68"/>
      <c r="Q54" s="68"/>
      <c r="R54" s="68"/>
      <c r="S54" s="195"/>
      <c r="T54" s="73"/>
      <c r="U54" s="73"/>
      <c r="V54" s="71"/>
      <c r="W54" s="73"/>
      <c r="X54" s="168"/>
      <c r="Y54" s="170"/>
      <c r="Z54" s="36">
        <f t="shared" si="1"/>
        <v>0</v>
      </c>
    </row>
    <row r="55" spans="1:26" s="36" customFormat="1">
      <c r="A55" s="69"/>
      <c r="B55" s="70"/>
      <c r="C55" s="70"/>
      <c r="D55" s="162"/>
      <c r="E55" s="165"/>
      <c r="F55" s="35">
        <f t="shared" si="3"/>
        <v>0</v>
      </c>
      <c r="G55" s="71"/>
      <c r="H55" s="73"/>
      <c r="I55" s="73"/>
      <c r="J55" s="70"/>
      <c r="K55" s="70"/>
      <c r="L55" s="70"/>
      <c r="M55" s="70"/>
      <c r="N55" s="73"/>
      <c r="O55" s="101"/>
      <c r="P55" s="101"/>
      <c r="Q55" s="101"/>
      <c r="R55" s="101"/>
      <c r="S55" s="196"/>
      <c r="T55" s="70"/>
      <c r="U55" s="73"/>
      <c r="V55" s="71"/>
      <c r="W55" s="130"/>
      <c r="X55" s="168"/>
      <c r="Y55" s="170"/>
      <c r="Z55" s="36">
        <f t="shared" si="1"/>
        <v>0</v>
      </c>
    </row>
    <row r="56" spans="1:26" s="36" customFormat="1" ht="17.25" customHeight="1" thickBot="1">
      <c r="A56" s="37"/>
      <c r="B56" s="37"/>
      <c r="C56" s="37"/>
      <c r="D56" s="38"/>
      <c r="E56" s="38"/>
      <c r="F56" s="44">
        <f t="shared" si="3"/>
        <v>0</v>
      </c>
      <c r="G56" s="45">
        <f t="shared" ref="G56:U56" si="4">SUM(G8:G55)</f>
        <v>0</v>
      </c>
      <c r="H56" s="44">
        <f t="shared" si="4"/>
        <v>0</v>
      </c>
      <c r="I56" s="44">
        <f t="shared" si="4"/>
        <v>0</v>
      </c>
      <c r="J56" s="46">
        <f t="shared" si="4"/>
        <v>0</v>
      </c>
      <c r="K56" s="46">
        <f t="shared" si="4"/>
        <v>0</v>
      </c>
      <c r="L56" s="46">
        <f t="shared" si="4"/>
        <v>0</v>
      </c>
      <c r="M56" s="46">
        <f t="shared" si="4"/>
        <v>0</v>
      </c>
      <c r="N56" s="46">
        <f t="shared" si="4"/>
        <v>0</v>
      </c>
      <c r="O56" s="46"/>
      <c r="P56" s="46"/>
      <c r="Q56" s="46"/>
      <c r="R56" s="46"/>
      <c r="S56" s="46">
        <f t="shared" si="4"/>
        <v>0</v>
      </c>
      <c r="T56" s="46">
        <f t="shared" si="4"/>
        <v>0</v>
      </c>
      <c r="U56" s="46">
        <f t="shared" si="4"/>
        <v>0</v>
      </c>
      <c r="V56" s="35"/>
      <c r="W56" s="46">
        <f>SUM(W8:W55)</f>
        <v>0</v>
      </c>
      <c r="X56" s="131"/>
      <c r="Z56" s="116">
        <f>SUM(Z8:Z55)</f>
        <v>0</v>
      </c>
    </row>
    <row r="57" spans="1:26" ht="15.75" thickTop="1"/>
  </sheetData>
  <mergeCells count="23">
    <mergeCell ref="K5:K6"/>
    <mergeCell ref="L5:L6"/>
    <mergeCell ref="S5:S6"/>
    <mergeCell ref="H5:H6"/>
    <mergeCell ref="A2:B2"/>
    <mergeCell ref="Q5:Q6"/>
    <mergeCell ref="R5:R6"/>
    <mergeCell ref="V5:W5"/>
    <mergeCell ref="B5:B7"/>
    <mergeCell ref="A5:A7"/>
    <mergeCell ref="D5:D7"/>
    <mergeCell ref="F5:F6"/>
    <mergeCell ref="G5:G6"/>
    <mergeCell ref="I5:I6"/>
    <mergeCell ref="J5:J6"/>
    <mergeCell ref="E5:E7"/>
    <mergeCell ref="C5:C7"/>
    <mergeCell ref="M5:M6"/>
    <mergeCell ref="N5:N6"/>
    <mergeCell ref="T5:T6"/>
    <mergeCell ref="U5:U6"/>
    <mergeCell ref="O5:O6"/>
    <mergeCell ref="P5:P6"/>
  </mergeCells>
  <phoneticPr fontId="0" type="noConversion"/>
  <printOptions horizontalCentered="1"/>
  <pageMargins left="0.23622047244094491" right="0.23622047244094491" top="0.3" bottom="0.26" header="0.17" footer="0.51181102362204722"/>
  <pageSetup paperSize="9" scale="52" orientation="landscape" r:id="rId1"/>
  <headerFooter alignWithMargins="0"/>
  <ignoredErrors>
    <ignoredError sqref="Z37:Z55 Z8:Z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64"/>
  <sheetViews>
    <sheetView topLeftCell="A25" zoomScaleNormal="100" workbookViewId="0">
      <selection activeCell="L41" sqref="L41"/>
    </sheetView>
  </sheetViews>
  <sheetFormatPr defaultColWidth="9.140625" defaultRowHeight="15"/>
  <cols>
    <col min="1" max="1" width="10.5703125" style="5" customWidth="1"/>
    <col min="2" max="2" width="0.85546875" style="5" customWidth="1"/>
    <col min="3" max="3" width="10.5703125" style="5" customWidth="1"/>
    <col min="4" max="4" width="9.140625" style="5"/>
    <col min="5" max="5" width="10.7109375" style="5" customWidth="1"/>
    <col min="6" max="6" width="14.28515625" style="5" customWidth="1"/>
    <col min="7" max="7" width="10.7109375" style="5" customWidth="1"/>
    <col min="8" max="8" width="3.28515625" style="5" hidden="1" customWidth="1"/>
    <col min="9" max="9" width="11.42578125" style="5" customWidth="1"/>
    <col min="10" max="10" width="10.5703125" style="5" customWidth="1"/>
    <col min="11" max="11" width="0.85546875" style="5" customWidth="1"/>
    <col min="12" max="12" width="10.5703125" style="5" customWidth="1"/>
    <col min="13" max="16384" width="9.140625" style="5"/>
  </cols>
  <sheetData>
    <row r="9" spans="1:13" ht="15.75">
      <c r="A9" s="6"/>
      <c r="B9" s="14"/>
      <c r="C9" s="14"/>
      <c r="E9" s="256" t="s">
        <v>50</v>
      </c>
      <c r="F9" s="245"/>
      <c r="G9" s="257"/>
      <c r="H9" s="258"/>
      <c r="I9" s="259"/>
      <c r="J9" s="14"/>
      <c r="K9" s="14"/>
      <c r="L9" s="14"/>
    </row>
    <row r="11" spans="1:13" ht="15.75">
      <c r="A11" s="13"/>
      <c r="B11" s="15"/>
      <c r="C11" s="15"/>
      <c r="E11" s="246" t="s">
        <v>28</v>
      </c>
      <c r="F11" s="247"/>
      <c r="G11" s="247"/>
      <c r="H11" s="15"/>
      <c r="I11" s="15"/>
      <c r="J11" s="15"/>
      <c r="K11" s="15"/>
      <c r="L11" s="11"/>
    </row>
    <row r="12" spans="1:13" ht="15.75">
      <c r="E12" s="248" t="s">
        <v>83</v>
      </c>
      <c r="F12" s="249"/>
      <c r="G12" s="145"/>
    </row>
    <row r="13" spans="1:13" ht="15.75">
      <c r="A13" s="132"/>
      <c r="B13" s="132"/>
      <c r="C13" s="132"/>
      <c r="D13" s="134"/>
      <c r="E13" s="140"/>
      <c r="F13" s="140"/>
      <c r="G13" s="132"/>
      <c r="H13" s="132"/>
      <c r="I13" s="132"/>
      <c r="J13" s="132"/>
      <c r="K13" s="132"/>
      <c r="L13" s="132"/>
      <c r="M13" s="132"/>
    </row>
    <row r="14" spans="1:13" ht="15.75">
      <c r="A14" s="250" t="s">
        <v>67</v>
      </c>
      <c r="B14" s="250"/>
      <c r="C14" s="250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ht="15.75">
      <c r="A15" s="135" t="s">
        <v>3</v>
      </c>
      <c r="B15" s="132"/>
      <c r="C15" s="135" t="s">
        <v>3</v>
      </c>
      <c r="D15" s="132"/>
      <c r="E15" s="234" t="s">
        <v>29</v>
      </c>
      <c r="F15" s="234"/>
      <c r="G15" s="234"/>
      <c r="H15" s="132"/>
      <c r="I15" s="132"/>
      <c r="J15" s="135" t="s">
        <v>3</v>
      </c>
      <c r="K15" s="132"/>
      <c r="L15" s="135" t="s">
        <v>3</v>
      </c>
      <c r="M15" s="132"/>
    </row>
    <row r="16" spans="1:13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>
      <c r="A17" s="125">
        <v>0</v>
      </c>
      <c r="B17" s="132"/>
      <c r="C17" s="132"/>
      <c r="D17" s="132"/>
      <c r="E17" s="232" t="s">
        <v>81</v>
      </c>
      <c r="F17" s="232"/>
      <c r="G17" s="232"/>
      <c r="H17" s="132"/>
      <c r="I17" s="132"/>
      <c r="J17" s="126">
        <f>Equipment!C3</f>
        <v>0</v>
      </c>
      <c r="K17" s="132"/>
      <c r="L17" s="132"/>
      <c r="M17" s="132"/>
    </row>
    <row r="18" spans="1:13">
      <c r="A18" s="125">
        <v>0</v>
      </c>
      <c r="B18" s="132"/>
      <c r="C18" s="132"/>
      <c r="D18" s="132"/>
      <c r="E18" s="141" t="s">
        <v>79</v>
      </c>
      <c r="F18" s="141"/>
      <c r="G18" s="141"/>
      <c r="H18" s="132"/>
      <c r="I18" s="132"/>
      <c r="J18" s="126">
        <f>Equipment!C7</f>
        <v>0</v>
      </c>
      <c r="K18" s="132"/>
      <c r="L18" s="132"/>
      <c r="M18" s="132"/>
    </row>
    <row r="19" spans="1:13">
      <c r="A19" s="125">
        <v>0</v>
      </c>
      <c r="B19" s="132"/>
      <c r="C19" s="142">
        <f>A17-A19</f>
        <v>0</v>
      </c>
      <c r="D19" s="132"/>
      <c r="E19" s="232" t="s">
        <v>30</v>
      </c>
      <c r="F19" s="232"/>
      <c r="G19" s="232"/>
      <c r="H19" s="132"/>
      <c r="I19" s="132"/>
      <c r="J19" s="126">
        <f>Equipment!C5+Equipment!C9</f>
        <v>0</v>
      </c>
      <c r="K19" s="132"/>
      <c r="L19" s="142">
        <f>J17-J19+J18</f>
        <v>0</v>
      </c>
      <c r="M19" s="132"/>
    </row>
    <row r="20" spans="1:13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ht="15.75">
      <c r="A21" s="132"/>
      <c r="B21" s="132"/>
      <c r="C21" s="132"/>
      <c r="D21" s="132"/>
      <c r="E21" s="234" t="s">
        <v>31</v>
      </c>
      <c r="F21" s="234"/>
      <c r="G21" s="234"/>
      <c r="H21" s="132"/>
      <c r="I21" s="132"/>
      <c r="J21" s="132"/>
      <c r="K21" s="132"/>
      <c r="L21" s="132"/>
      <c r="M21" s="132"/>
    </row>
    <row r="22" spans="1:13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1:13">
      <c r="A23" s="125">
        <v>0</v>
      </c>
      <c r="B23" s="132"/>
      <c r="C23" s="132"/>
      <c r="D23" s="132"/>
      <c r="E23" s="232" t="s">
        <v>72</v>
      </c>
      <c r="F23" s="232"/>
      <c r="G23" s="232"/>
      <c r="H23" s="132"/>
      <c r="I23" s="132"/>
      <c r="J23" s="126">
        <f>Stock!D14</f>
        <v>0</v>
      </c>
      <c r="K23" s="126"/>
      <c r="L23" s="132"/>
      <c r="M23" s="132"/>
    </row>
    <row r="24" spans="1:13">
      <c r="A24" s="125">
        <v>0</v>
      </c>
      <c r="B24" s="132"/>
      <c r="C24" s="132"/>
      <c r="D24" s="132"/>
      <c r="E24" s="232" t="s">
        <v>80</v>
      </c>
      <c r="F24" s="232"/>
      <c r="G24" s="232"/>
      <c r="H24" s="132"/>
      <c r="I24" s="132"/>
      <c r="J24" s="126">
        <f>'Debtors &amp; Prepayment'!E17</f>
        <v>0</v>
      </c>
      <c r="K24" s="132"/>
      <c r="L24" s="132"/>
      <c r="M24" s="132"/>
    </row>
    <row r="25" spans="1:13">
      <c r="A25" s="125">
        <v>0</v>
      </c>
      <c r="B25" s="132"/>
      <c r="C25" s="132"/>
      <c r="D25" s="132"/>
      <c r="E25" s="232" t="s">
        <v>32</v>
      </c>
      <c r="F25" s="232"/>
      <c r="G25" s="232"/>
      <c r="H25" s="132"/>
      <c r="I25" s="132"/>
      <c r="J25" s="126">
        <v>0</v>
      </c>
      <c r="K25" s="132"/>
      <c r="L25" s="132"/>
      <c r="M25" s="132"/>
    </row>
    <row r="26" spans="1:13">
      <c r="A26" s="125">
        <v>0</v>
      </c>
      <c r="B26" s="132"/>
      <c r="C26" s="132"/>
      <c r="D26" s="132"/>
      <c r="E26" s="232" t="s">
        <v>53</v>
      </c>
      <c r="F26" s="232"/>
      <c r="G26" s="232"/>
      <c r="H26" s="132"/>
      <c r="I26" s="132"/>
      <c r="J26" s="126">
        <f>'Bank Rec.'!D6</f>
        <v>0</v>
      </c>
      <c r="K26" s="132"/>
      <c r="L26" s="132"/>
      <c r="M26" s="132"/>
    </row>
    <row r="27" spans="1:13" ht="24" customHeight="1">
      <c r="A27" s="136">
        <f>SUM(A23:A26)</f>
        <v>0</v>
      </c>
      <c r="B27" s="132"/>
      <c r="C27" s="132"/>
      <c r="D27" s="132"/>
      <c r="E27" s="132"/>
      <c r="F27" s="132"/>
      <c r="G27" s="132"/>
      <c r="H27" s="132"/>
      <c r="I27" s="132"/>
      <c r="J27" s="136">
        <f>SUM(J23:J26)</f>
        <v>0</v>
      </c>
      <c r="K27" s="132"/>
      <c r="L27" s="132"/>
      <c r="M27" s="132"/>
    </row>
    <row r="28" spans="1:13" ht="15.75">
      <c r="A28" s="126"/>
      <c r="B28" s="132"/>
      <c r="C28" s="132"/>
      <c r="D28" s="132"/>
      <c r="E28" s="234" t="s">
        <v>33</v>
      </c>
      <c r="F28" s="234"/>
      <c r="G28" s="234"/>
      <c r="H28" s="132"/>
      <c r="I28" s="132"/>
      <c r="J28" s="132"/>
      <c r="K28" s="132"/>
      <c r="L28" s="132"/>
      <c r="M28" s="132"/>
    </row>
    <row r="29" spans="1:13">
      <c r="A29" s="126"/>
      <c r="B29" s="132"/>
      <c r="C29" s="126"/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  <row r="30" spans="1:13">
      <c r="A30" s="125">
        <v>0</v>
      </c>
      <c r="B30" s="132"/>
      <c r="C30" s="132"/>
      <c r="D30" s="132"/>
      <c r="E30" s="132" t="s">
        <v>34</v>
      </c>
      <c r="F30" s="132"/>
      <c r="G30" s="132"/>
      <c r="H30" s="132"/>
      <c r="I30" s="132"/>
      <c r="J30" s="126">
        <f>'Creditors &amp; Accruals'!E17</f>
        <v>0</v>
      </c>
      <c r="K30" s="132"/>
      <c r="L30" s="132"/>
      <c r="M30" s="132"/>
    </row>
    <row r="31" spans="1:13" ht="24" customHeight="1">
      <c r="A31" s="136">
        <f>SUM(A30:A30)</f>
        <v>0</v>
      </c>
      <c r="B31" s="132"/>
      <c r="C31" s="132"/>
      <c r="D31" s="132"/>
      <c r="E31" s="141"/>
      <c r="F31" s="141"/>
      <c r="G31" s="132"/>
      <c r="H31" s="132"/>
      <c r="I31" s="132"/>
      <c r="J31" s="136">
        <f>SUM(J30:J30)</f>
        <v>0</v>
      </c>
      <c r="K31" s="132"/>
      <c r="L31" s="132"/>
      <c r="M31" s="132"/>
    </row>
    <row r="32" spans="1:13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15.75">
      <c r="A33" s="126"/>
      <c r="B33" s="132"/>
      <c r="C33" s="142">
        <f>A27-A31</f>
        <v>0</v>
      </c>
      <c r="D33" s="132"/>
      <c r="E33" s="234" t="s">
        <v>35</v>
      </c>
      <c r="F33" s="234"/>
      <c r="G33" s="234"/>
      <c r="H33" s="132"/>
      <c r="I33" s="132"/>
      <c r="J33" s="126"/>
      <c r="K33" s="132"/>
      <c r="L33" s="142">
        <f>J27-J31</f>
        <v>0</v>
      </c>
      <c r="M33" s="132"/>
    </row>
    <row r="34" spans="1:13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 ht="23.25" customHeight="1" thickBot="1">
      <c r="A35" s="132"/>
      <c r="B35" s="132"/>
      <c r="C35" s="143">
        <f>C19+C33</f>
        <v>0</v>
      </c>
      <c r="D35" s="132"/>
      <c r="E35" s="234" t="s">
        <v>36</v>
      </c>
      <c r="F35" s="234"/>
      <c r="G35" s="132"/>
      <c r="H35" s="132"/>
      <c r="I35" s="132"/>
      <c r="J35" s="132"/>
      <c r="K35" s="132"/>
      <c r="L35" s="143">
        <f>L19+L33</f>
        <v>0</v>
      </c>
      <c r="M35" s="132"/>
    </row>
    <row r="36" spans="1:13" ht="15.75" thickTop="1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</row>
    <row r="37" spans="1:13" ht="15.75">
      <c r="A37" s="132"/>
      <c r="B37" s="132"/>
      <c r="C37" s="132"/>
      <c r="D37" s="132"/>
      <c r="E37" s="234" t="s">
        <v>37</v>
      </c>
      <c r="F37" s="234"/>
      <c r="G37" s="132"/>
      <c r="H37" s="132"/>
      <c r="I37" s="132"/>
      <c r="J37" s="132"/>
      <c r="K37" s="132"/>
      <c r="L37" s="132"/>
      <c r="M37" s="132"/>
    </row>
    <row r="38" spans="1:13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3" ht="15.75">
      <c r="A39" s="132"/>
      <c r="B39" s="132"/>
      <c r="C39" s="125">
        <v>0</v>
      </c>
      <c r="D39" s="132"/>
      <c r="E39" s="251" t="s">
        <v>38</v>
      </c>
      <c r="F39" s="251"/>
      <c r="G39" s="251"/>
      <c r="H39" s="132"/>
      <c r="I39" s="132"/>
      <c r="J39" s="132"/>
      <c r="K39" s="132"/>
      <c r="L39" s="146">
        <f>C43</f>
        <v>0</v>
      </c>
      <c r="M39" s="132"/>
    </row>
    <row r="40" spans="1:13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3" ht="15.75">
      <c r="A41" s="132"/>
      <c r="B41" s="132"/>
      <c r="C41" s="142">
        <f>'I &amp; E acc'!C68</f>
        <v>0</v>
      </c>
      <c r="D41" s="132"/>
      <c r="E41" s="250" t="s">
        <v>39</v>
      </c>
      <c r="F41" s="250"/>
      <c r="G41" s="250"/>
      <c r="H41" s="132"/>
      <c r="I41" s="132"/>
      <c r="J41" s="132"/>
      <c r="K41" s="132"/>
      <c r="L41" s="142">
        <f>'I &amp; E acc'!K68</f>
        <v>0</v>
      </c>
      <c r="M41" s="132"/>
    </row>
    <row r="42" spans="1:13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3" ht="23.25" customHeight="1" thickBot="1">
      <c r="A43" s="132"/>
      <c r="B43" s="132"/>
      <c r="C43" s="143">
        <f>C39+C41</f>
        <v>0</v>
      </c>
      <c r="D43" s="132"/>
      <c r="E43" s="250" t="s">
        <v>40</v>
      </c>
      <c r="F43" s="250"/>
      <c r="G43" s="250"/>
      <c r="H43" s="132"/>
      <c r="I43" s="132"/>
      <c r="J43" s="132"/>
      <c r="K43" s="132"/>
      <c r="L43" s="143">
        <f>L39+L41</f>
        <v>0</v>
      </c>
      <c r="M43" s="132"/>
    </row>
    <row r="44" spans="1:13" ht="15.75" thickTop="1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 ht="15.75">
      <c r="A45" s="234" t="s">
        <v>41</v>
      </c>
      <c r="B45" s="234"/>
      <c r="C45" s="234"/>
      <c r="D45" s="132"/>
      <c r="E45" s="132"/>
      <c r="F45" s="132"/>
      <c r="G45" s="132"/>
      <c r="H45" s="132"/>
      <c r="I45" s="132"/>
      <c r="J45" s="132"/>
      <c r="K45" s="132"/>
      <c r="L45" s="132"/>
      <c r="M45" s="132"/>
    </row>
    <row r="46" spans="1:13">
      <c r="A46" s="253" t="s">
        <v>42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</row>
    <row r="47" spans="1:13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</row>
    <row r="48" spans="1:13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</row>
    <row r="49" spans="1:12">
      <c r="A49" s="8"/>
      <c r="B49" s="8"/>
      <c r="C49" s="8"/>
      <c r="D49" s="8"/>
      <c r="E49" s="8"/>
      <c r="F49" s="8"/>
      <c r="G49" s="8"/>
      <c r="H49" s="8"/>
      <c r="I49" s="8"/>
      <c r="J49" s="8"/>
      <c r="K49" s="10"/>
      <c r="L49" s="10"/>
    </row>
    <row r="50" spans="1:12" ht="15.75">
      <c r="A50" s="16" t="s">
        <v>43</v>
      </c>
      <c r="B50" s="9"/>
      <c r="C50" s="254"/>
      <c r="D50" s="254"/>
      <c r="E50" s="254"/>
      <c r="F50" s="17"/>
      <c r="G50" s="16" t="s">
        <v>0</v>
      </c>
      <c r="H50" s="10"/>
      <c r="I50" s="10"/>
      <c r="J50" s="255" t="s">
        <v>44</v>
      </c>
      <c r="K50" s="255"/>
      <c r="L50" s="10"/>
    </row>
    <row r="51" spans="1:12" ht="15.75">
      <c r="A51" s="16"/>
      <c r="B51" s="173"/>
      <c r="C51" s="173"/>
      <c r="D51" s="173"/>
      <c r="E51" s="173"/>
      <c r="F51" s="17"/>
      <c r="G51" s="16"/>
      <c r="H51" s="128"/>
      <c r="I51" s="128"/>
      <c r="J51" s="128"/>
      <c r="K51" s="128"/>
      <c r="L51" s="128"/>
    </row>
    <row r="52" spans="1:12" ht="15.75">
      <c r="A52" s="16" t="s">
        <v>144</v>
      </c>
      <c r="B52" s="127"/>
      <c r="C52" s="127"/>
      <c r="D52" s="175"/>
      <c r="E52" s="175"/>
      <c r="F52" s="17"/>
      <c r="G52" s="17" t="s">
        <v>143</v>
      </c>
      <c r="H52" s="128"/>
      <c r="I52" s="176"/>
      <c r="J52" s="127"/>
      <c r="K52" s="127"/>
      <c r="L52" s="127"/>
    </row>
    <row r="53" spans="1:12" ht="15.75">
      <c r="A53" s="16"/>
      <c r="B53" s="173"/>
      <c r="C53" s="173"/>
      <c r="D53" s="174"/>
      <c r="E53" s="174"/>
      <c r="F53" s="17"/>
      <c r="G53" s="16"/>
      <c r="H53" s="128"/>
      <c r="I53" s="173"/>
      <c r="J53" s="173"/>
      <c r="K53" s="173"/>
      <c r="L53" s="128"/>
    </row>
    <row r="54" spans="1:12" ht="15.75">
      <c r="A54" s="16" t="s">
        <v>145</v>
      </c>
      <c r="B54" s="127"/>
      <c r="C54" s="127"/>
      <c r="D54" s="175"/>
      <c r="E54" s="175"/>
      <c r="F54" s="17"/>
      <c r="G54" s="16"/>
      <c r="H54" s="128"/>
      <c r="I54" s="173"/>
      <c r="J54" s="173"/>
      <c r="K54" s="173"/>
      <c r="L54" s="128"/>
    </row>
    <row r="56" spans="1:12" ht="15.75">
      <c r="A56" s="252" t="s">
        <v>45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</row>
    <row r="58" spans="1:12" ht="15.75">
      <c r="A58" s="18" t="s">
        <v>43</v>
      </c>
      <c r="B58" s="244"/>
      <c r="C58" s="244"/>
      <c r="D58" s="244"/>
      <c r="E58" s="244"/>
      <c r="F58" s="18" t="s">
        <v>46</v>
      </c>
      <c r="G58" s="18" t="s">
        <v>0</v>
      </c>
      <c r="J58" s="12"/>
      <c r="K58" s="12"/>
    </row>
    <row r="59" spans="1:12" ht="15.75">
      <c r="A59" s="18"/>
      <c r="B59" s="180"/>
      <c r="C59" s="180"/>
      <c r="D59" s="180"/>
      <c r="E59" s="180"/>
      <c r="F59" s="18"/>
      <c r="G59" s="18"/>
      <c r="J59" s="11"/>
      <c r="K59" s="11"/>
    </row>
    <row r="60" spans="1:12" ht="15.75">
      <c r="A60" s="18" t="s">
        <v>144</v>
      </c>
      <c r="B60" s="244"/>
      <c r="C60" s="245"/>
      <c r="D60" s="245"/>
      <c r="E60" s="245"/>
      <c r="F60" s="18"/>
      <c r="G60" s="18"/>
      <c r="J60" s="11"/>
      <c r="K60" s="11"/>
    </row>
    <row r="62" spans="1:12" ht="15.75">
      <c r="A62" s="18" t="s">
        <v>43</v>
      </c>
      <c r="B62" s="244"/>
      <c r="C62" s="244"/>
      <c r="D62" s="244"/>
      <c r="E62" s="244"/>
      <c r="F62" s="18" t="s">
        <v>47</v>
      </c>
      <c r="G62" s="18" t="s">
        <v>0</v>
      </c>
      <c r="J62" s="12"/>
    </row>
    <row r="64" spans="1:12" ht="15.75">
      <c r="A64" s="181" t="s">
        <v>144</v>
      </c>
      <c r="B64" s="244"/>
      <c r="C64" s="245"/>
      <c r="D64" s="245"/>
      <c r="E64" s="245"/>
    </row>
  </sheetData>
  <mergeCells count="29">
    <mergeCell ref="C50:E50"/>
    <mergeCell ref="J50:K50"/>
    <mergeCell ref="B60:E60"/>
    <mergeCell ref="E9:F9"/>
    <mergeCell ref="G9:I9"/>
    <mergeCell ref="E25:G25"/>
    <mergeCell ref="E26:G26"/>
    <mergeCell ref="E28:G28"/>
    <mergeCell ref="E17:G17"/>
    <mergeCell ref="E19:G19"/>
    <mergeCell ref="E21:G21"/>
    <mergeCell ref="E23:G23"/>
    <mergeCell ref="E24:G24"/>
    <mergeCell ref="B64:E64"/>
    <mergeCell ref="E11:G11"/>
    <mergeCell ref="E12:F12"/>
    <mergeCell ref="A14:C14"/>
    <mergeCell ref="E15:G15"/>
    <mergeCell ref="E33:G33"/>
    <mergeCell ref="E35:F35"/>
    <mergeCell ref="E37:F37"/>
    <mergeCell ref="E39:G39"/>
    <mergeCell ref="E41:G41"/>
    <mergeCell ref="A56:L56"/>
    <mergeCell ref="B58:E58"/>
    <mergeCell ref="B62:E62"/>
    <mergeCell ref="E43:G43"/>
    <mergeCell ref="A45:C45"/>
    <mergeCell ref="A46:L48"/>
  </mergeCells>
  <phoneticPr fontId="0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C81"/>
  <sheetViews>
    <sheetView topLeftCell="D1" zoomScaleNormal="100" workbookViewId="0">
      <selection activeCell="E36" sqref="E36"/>
    </sheetView>
  </sheetViews>
  <sheetFormatPr defaultColWidth="9.140625" defaultRowHeight="15"/>
  <cols>
    <col min="1" max="1" width="13.28515625" style="47" customWidth="1"/>
    <col min="2" max="2" width="26" style="47" customWidth="1"/>
    <col min="3" max="3" width="13" style="47" customWidth="1"/>
    <col min="4" max="4" width="13.28515625" style="47" customWidth="1"/>
    <col min="5" max="6" width="13.28515625" style="87" customWidth="1"/>
    <col min="7" max="24" width="13.28515625" style="47" customWidth="1"/>
    <col min="25" max="25" width="19.140625" style="47" customWidth="1"/>
    <col min="26" max="27" width="13.28515625" style="47" customWidth="1"/>
    <col min="28" max="16384" width="9.140625" style="47"/>
  </cols>
  <sheetData>
    <row r="1" spans="1:29" ht="13.5" customHeight="1" thickBot="1"/>
    <row r="2" spans="1:29" s="86" customFormat="1" ht="13.5" customHeight="1" thickBot="1">
      <c r="A2" s="217" t="s">
        <v>52</v>
      </c>
      <c r="B2" s="217"/>
      <c r="C2" s="104"/>
      <c r="D2" s="123">
        <f>Receipts!D2</f>
        <v>2016</v>
      </c>
      <c r="E2" s="93"/>
      <c r="F2" s="93"/>
      <c r="G2" s="91"/>
      <c r="H2" s="91"/>
      <c r="I2" s="91"/>
      <c r="J2" s="91"/>
      <c r="K2" s="92"/>
    </row>
    <row r="3" spans="1:29" ht="13.5" customHeight="1">
      <c r="G3" s="58"/>
      <c r="H3" s="58"/>
      <c r="I3" s="58"/>
      <c r="J3" s="58"/>
      <c r="K3" s="60"/>
    </row>
    <row r="4" spans="1:29" ht="13.5" customHeight="1"/>
    <row r="5" spans="1:29" ht="20.25" customHeight="1">
      <c r="A5" s="216" t="s">
        <v>0</v>
      </c>
      <c r="B5" s="216" t="s">
        <v>1</v>
      </c>
      <c r="C5" s="216" t="s">
        <v>64</v>
      </c>
      <c r="D5" s="216" t="s">
        <v>151</v>
      </c>
      <c r="E5" s="216" t="s">
        <v>71</v>
      </c>
      <c r="F5" s="211" t="s">
        <v>77</v>
      </c>
      <c r="G5" s="221" t="s">
        <v>2</v>
      </c>
      <c r="H5" s="220" t="s">
        <v>62</v>
      </c>
      <c r="I5" s="214" t="s">
        <v>73</v>
      </c>
      <c r="J5" s="214" t="s">
        <v>147</v>
      </c>
      <c r="K5" s="214" t="s">
        <v>155</v>
      </c>
      <c r="L5" s="214" t="s">
        <v>156</v>
      </c>
      <c r="M5" s="214" t="s">
        <v>148</v>
      </c>
      <c r="N5" s="214" t="s">
        <v>149</v>
      </c>
      <c r="O5" s="214" t="s">
        <v>150</v>
      </c>
      <c r="P5" s="214" t="s">
        <v>152</v>
      </c>
      <c r="Q5" s="214" t="s">
        <v>153</v>
      </c>
      <c r="R5" s="225" t="s">
        <v>54</v>
      </c>
      <c r="S5" s="214" t="s">
        <v>154</v>
      </c>
      <c r="T5" s="186"/>
      <c r="U5" s="186"/>
      <c r="V5" s="186"/>
      <c r="W5" s="186"/>
      <c r="X5" s="186"/>
      <c r="Y5" s="223" t="s">
        <v>6</v>
      </c>
      <c r="Z5" s="224"/>
      <c r="AA5" s="204" t="s">
        <v>49</v>
      </c>
    </row>
    <row r="6" spans="1:29" ht="20.25" customHeight="1">
      <c r="A6" s="201"/>
      <c r="B6" s="205"/>
      <c r="C6" s="205"/>
      <c r="D6" s="218"/>
      <c r="E6" s="205"/>
      <c r="F6" s="212"/>
      <c r="G6" s="222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8"/>
      <c r="S6" s="210"/>
      <c r="T6" s="197" t="s">
        <v>59</v>
      </c>
      <c r="U6" s="197" t="s">
        <v>60</v>
      </c>
      <c r="V6" s="197" t="s">
        <v>61</v>
      </c>
      <c r="W6" s="197" t="s">
        <v>157</v>
      </c>
      <c r="X6" s="197" t="s">
        <v>158</v>
      </c>
      <c r="Y6" s="42" t="s">
        <v>5</v>
      </c>
      <c r="Z6" s="32"/>
      <c r="AA6" s="205"/>
    </row>
    <row r="7" spans="1:29" ht="18" customHeight="1">
      <c r="A7" s="202"/>
      <c r="B7" s="206"/>
      <c r="C7" s="206"/>
      <c r="D7" s="219"/>
      <c r="E7" s="206"/>
      <c r="F7" s="213"/>
      <c r="G7" s="88" t="s">
        <v>3</v>
      </c>
      <c r="H7" s="88" t="s">
        <v>3</v>
      </c>
      <c r="I7" s="43" t="s">
        <v>3</v>
      </c>
      <c r="J7" s="34" t="s">
        <v>3</v>
      </c>
      <c r="K7" s="34" t="s">
        <v>3</v>
      </c>
      <c r="L7" s="34" t="s">
        <v>3</v>
      </c>
      <c r="M7" s="34" t="s">
        <v>3</v>
      </c>
      <c r="N7" s="34" t="s">
        <v>3</v>
      </c>
      <c r="O7" s="34" t="s">
        <v>3</v>
      </c>
      <c r="P7" s="34" t="s">
        <v>3</v>
      </c>
      <c r="Q7" s="34" t="s">
        <v>3</v>
      </c>
      <c r="R7" s="34" t="s">
        <v>3</v>
      </c>
      <c r="S7" s="43" t="s">
        <v>3</v>
      </c>
      <c r="T7" s="43"/>
      <c r="U7" s="43"/>
      <c r="V7" s="43"/>
      <c r="W7" s="43"/>
      <c r="X7" s="43"/>
      <c r="Y7" s="43"/>
      <c r="Z7" s="28" t="s">
        <v>3</v>
      </c>
      <c r="AA7" s="34" t="s">
        <v>3</v>
      </c>
    </row>
    <row r="8" spans="1:29" s="50" customFormat="1" ht="12.95" customHeight="1">
      <c r="A8" s="65"/>
      <c r="B8" s="65"/>
      <c r="C8" s="65"/>
      <c r="D8" s="65"/>
      <c r="E8" s="94"/>
      <c r="F8" s="94"/>
      <c r="G8" s="76">
        <f>(SUM(H8:R8)+SUM(Z8:AA8))</f>
        <v>0</v>
      </c>
      <c r="H8" s="72"/>
      <c r="I8" s="73"/>
      <c r="J8" s="72"/>
      <c r="K8" s="71"/>
      <c r="L8" s="72"/>
      <c r="M8" s="72"/>
      <c r="N8" s="72"/>
      <c r="O8" s="72"/>
      <c r="P8" s="72"/>
      <c r="Q8" s="71"/>
      <c r="R8" s="72"/>
      <c r="S8" s="72"/>
      <c r="T8" s="72"/>
      <c r="U8" s="72"/>
      <c r="V8" s="72"/>
      <c r="W8" s="72"/>
      <c r="X8" s="72"/>
      <c r="Y8" s="72"/>
      <c r="Z8" s="71"/>
      <c r="AA8" s="72"/>
      <c r="AC8" s="50">
        <f>IF(F8="YES",G8,0)</f>
        <v>0</v>
      </c>
    </row>
    <row r="9" spans="1:29" s="50" customFormat="1" ht="12.95" customHeight="1">
      <c r="A9" s="68"/>
      <c r="B9" s="68"/>
      <c r="C9" s="68"/>
      <c r="D9" s="68"/>
      <c r="E9" s="95"/>
      <c r="F9" s="95"/>
      <c r="G9" s="76">
        <f>(SUM(H9:R9)+SUM(Z9:AA9))</f>
        <v>0</v>
      </c>
      <c r="H9" s="73"/>
      <c r="I9" s="73"/>
      <c r="J9" s="73"/>
      <c r="K9" s="71"/>
      <c r="L9" s="73"/>
      <c r="M9" s="73"/>
      <c r="N9" s="73"/>
      <c r="O9" s="73"/>
      <c r="P9" s="73"/>
      <c r="Q9" s="71"/>
      <c r="R9" s="73"/>
      <c r="S9" s="73"/>
      <c r="T9" s="73"/>
      <c r="U9" s="73"/>
      <c r="V9" s="73"/>
      <c r="W9" s="73"/>
      <c r="X9" s="73"/>
      <c r="Y9" s="73"/>
      <c r="Z9" s="71"/>
      <c r="AA9" s="73"/>
      <c r="AC9" s="50">
        <f>IF(F9="YES",G9,0)</f>
        <v>0</v>
      </c>
    </row>
    <row r="10" spans="1:29" s="50" customFormat="1" ht="12.95" customHeight="1">
      <c r="A10" s="64"/>
      <c r="B10" s="68"/>
      <c r="C10" s="68"/>
      <c r="D10" s="68"/>
      <c r="E10" s="95"/>
      <c r="F10" s="95"/>
      <c r="G10" s="76">
        <f>(SUM(H10:R10)+SUM(Z10:AA10))</f>
        <v>0</v>
      </c>
      <c r="H10" s="73"/>
      <c r="I10" s="73"/>
      <c r="J10" s="73"/>
      <c r="K10" s="71"/>
      <c r="L10" s="73"/>
      <c r="M10" s="73"/>
      <c r="N10" s="73"/>
      <c r="O10" s="73"/>
      <c r="P10" s="73"/>
      <c r="Q10" s="71"/>
      <c r="R10" s="73"/>
      <c r="S10" s="73"/>
      <c r="T10" s="73"/>
      <c r="U10" s="73"/>
      <c r="V10" s="73"/>
      <c r="W10" s="73"/>
      <c r="X10" s="73"/>
      <c r="Y10" s="73"/>
      <c r="Z10" s="71"/>
      <c r="AA10" s="73"/>
      <c r="AC10" s="50">
        <f>IF(F10="YES",G10,0)</f>
        <v>0</v>
      </c>
    </row>
    <row r="11" spans="1:29" s="50" customFormat="1" ht="13.9" customHeight="1">
      <c r="A11" s="68"/>
      <c r="B11" s="96"/>
      <c r="C11" s="96"/>
      <c r="D11" s="68"/>
      <c r="E11" s="95"/>
      <c r="F11" s="95"/>
      <c r="G11" s="76">
        <f>(SUM(H11:R11)+SUM(Z11:AA11))</f>
        <v>0</v>
      </c>
      <c r="H11" s="73"/>
      <c r="I11" s="73"/>
      <c r="J11" s="73"/>
      <c r="K11" s="71"/>
      <c r="L11" s="73"/>
      <c r="M11" s="73"/>
      <c r="N11" s="73"/>
      <c r="O11" s="73"/>
      <c r="P11" s="73"/>
      <c r="Q11" s="71"/>
      <c r="R11" s="73"/>
      <c r="S11" s="73"/>
      <c r="T11" s="73"/>
      <c r="U11" s="73"/>
      <c r="V11" s="73"/>
      <c r="W11" s="73"/>
      <c r="X11" s="73"/>
      <c r="Y11" s="73"/>
      <c r="Z11" s="71"/>
      <c r="AA11" s="73"/>
      <c r="AC11" s="50">
        <f>IF(F11="YES",G11,0)</f>
        <v>0</v>
      </c>
    </row>
    <row r="12" spans="1:29" s="50" customFormat="1" ht="13.9" customHeight="1">
      <c r="A12" s="68"/>
      <c r="B12" s="96"/>
      <c r="C12" s="96"/>
      <c r="D12" s="68"/>
      <c r="E12" s="95"/>
      <c r="F12" s="95"/>
      <c r="G12" s="76">
        <f t="shared" ref="G12:G42" si="0">(SUM(H12:R12)+SUM(Z12:AA12))</f>
        <v>0</v>
      </c>
      <c r="H12" s="73"/>
      <c r="I12" s="73"/>
      <c r="J12" s="73"/>
      <c r="K12" s="71"/>
      <c r="L12" s="73"/>
      <c r="M12" s="73"/>
      <c r="N12" s="73"/>
      <c r="O12" s="73"/>
      <c r="P12" s="73"/>
      <c r="Q12" s="71"/>
      <c r="R12" s="73"/>
      <c r="S12" s="73"/>
      <c r="T12" s="73"/>
      <c r="U12" s="73"/>
      <c r="V12" s="73"/>
      <c r="W12" s="73"/>
      <c r="X12" s="73"/>
      <c r="Y12" s="73"/>
      <c r="Z12" s="71"/>
      <c r="AA12" s="73"/>
    </row>
    <row r="13" spans="1:29" s="50" customFormat="1" ht="13.9" customHeight="1">
      <c r="A13" s="68"/>
      <c r="B13" s="96"/>
      <c r="C13" s="96"/>
      <c r="D13" s="68"/>
      <c r="E13" s="95"/>
      <c r="F13" s="95"/>
      <c r="G13" s="76">
        <f t="shared" si="0"/>
        <v>0</v>
      </c>
      <c r="H13" s="73"/>
      <c r="I13" s="73"/>
      <c r="J13" s="73"/>
      <c r="K13" s="71"/>
      <c r="L13" s="73"/>
      <c r="M13" s="73"/>
      <c r="N13" s="73"/>
      <c r="O13" s="73"/>
      <c r="P13" s="73"/>
      <c r="Q13" s="71"/>
      <c r="R13" s="73"/>
      <c r="S13" s="73"/>
      <c r="T13" s="73"/>
      <c r="U13" s="73"/>
      <c r="V13" s="73"/>
      <c r="W13" s="73"/>
      <c r="X13" s="73"/>
      <c r="Y13" s="73"/>
      <c r="Z13" s="71"/>
      <c r="AA13" s="73"/>
    </row>
    <row r="14" spans="1:29" s="50" customFormat="1" ht="13.9" customHeight="1">
      <c r="A14" s="68"/>
      <c r="B14" s="96"/>
      <c r="C14" s="96"/>
      <c r="D14" s="68"/>
      <c r="E14" s="95"/>
      <c r="F14" s="95"/>
      <c r="G14" s="76">
        <f t="shared" si="0"/>
        <v>0</v>
      </c>
      <c r="H14" s="73"/>
      <c r="I14" s="73"/>
      <c r="J14" s="73"/>
      <c r="K14" s="71"/>
      <c r="L14" s="73"/>
      <c r="M14" s="73"/>
      <c r="N14" s="73"/>
      <c r="O14" s="73"/>
      <c r="P14" s="73"/>
      <c r="Q14" s="71"/>
      <c r="R14" s="73"/>
      <c r="S14" s="73"/>
      <c r="T14" s="73"/>
      <c r="U14" s="73"/>
      <c r="V14" s="73"/>
      <c r="W14" s="73"/>
      <c r="X14" s="73"/>
      <c r="Y14" s="73"/>
      <c r="Z14" s="71"/>
      <c r="AA14" s="73"/>
    </row>
    <row r="15" spans="1:29" s="50" customFormat="1" ht="13.9" customHeight="1">
      <c r="A15" s="68"/>
      <c r="B15" s="96"/>
      <c r="C15" s="96"/>
      <c r="D15" s="68"/>
      <c r="E15" s="95"/>
      <c r="F15" s="95"/>
      <c r="G15" s="76">
        <f t="shared" si="0"/>
        <v>0</v>
      </c>
      <c r="H15" s="73"/>
      <c r="I15" s="73"/>
      <c r="J15" s="73"/>
      <c r="K15" s="71"/>
      <c r="L15" s="73"/>
      <c r="M15" s="73"/>
      <c r="N15" s="73"/>
      <c r="O15" s="73"/>
      <c r="P15" s="73"/>
      <c r="Q15" s="71"/>
      <c r="R15" s="73"/>
      <c r="S15" s="73"/>
      <c r="T15" s="73"/>
      <c r="U15" s="73"/>
      <c r="V15" s="73"/>
      <c r="W15" s="73"/>
      <c r="X15" s="73"/>
      <c r="Y15" s="73"/>
      <c r="Z15" s="71"/>
      <c r="AA15" s="73"/>
    </row>
    <row r="16" spans="1:29" s="50" customFormat="1" ht="13.9" customHeight="1">
      <c r="A16" s="68"/>
      <c r="B16" s="96"/>
      <c r="C16" s="96"/>
      <c r="D16" s="68"/>
      <c r="E16" s="95"/>
      <c r="F16" s="95"/>
      <c r="G16" s="76">
        <f t="shared" si="0"/>
        <v>0</v>
      </c>
      <c r="H16" s="73"/>
      <c r="I16" s="73"/>
      <c r="J16" s="73"/>
      <c r="K16" s="71"/>
      <c r="L16" s="73"/>
      <c r="M16" s="73"/>
      <c r="N16" s="73"/>
      <c r="O16" s="73"/>
      <c r="P16" s="73"/>
      <c r="Q16" s="71"/>
      <c r="R16" s="73"/>
      <c r="S16" s="73"/>
      <c r="T16" s="73"/>
      <c r="U16" s="73"/>
      <c r="V16" s="73"/>
      <c r="W16" s="73"/>
      <c r="X16" s="73"/>
      <c r="Y16" s="73"/>
      <c r="Z16" s="71"/>
      <c r="AA16" s="73"/>
    </row>
    <row r="17" spans="1:29" s="50" customFormat="1" ht="13.9" customHeight="1">
      <c r="A17" s="68"/>
      <c r="B17" s="96"/>
      <c r="C17" s="96"/>
      <c r="D17" s="68"/>
      <c r="E17" s="95"/>
      <c r="F17" s="95"/>
      <c r="G17" s="76">
        <f t="shared" si="0"/>
        <v>0</v>
      </c>
      <c r="H17" s="73"/>
      <c r="I17" s="73"/>
      <c r="J17" s="73"/>
      <c r="K17" s="71"/>
      <c r="L17" s="73"/>
      <c r="M17" s="73"/>
      <c r="N17" s="73"/>
      <c r="O17" s="73"/>
      <c r="P17" s="73"/>
      <c r="Q17" s="71"/>
      <c r="R17" s="73"/>
      <c r="S17" s="73"/>
      <c r="T17" s="73"/>
      <c r="U17" s="73"/>
      <c r="V17" s="73"/>
      <c r="W17" s="73"/>
      <c r="X17" s="73"/>
      <c r="Y17" s="73"/>
      <c r="Z17" s="71"/>
      <c r="AA17" s="73"/>
    </row>
    <row r="18" spans="1:29" s="50" customFormat="1" ht="13.9" customHeight="1">
      <c r="A18" s="68"/>
      <c r="B18" s="96"/>
      <c r="C18" s="96"/>
      <c r="D18" s="68"/>
      <c r="E18" s="95"/>
      <c r="F18" s="95"/>
      <c r="G18" s="76">
        <f t="shared" si="0"/>
        <v>0</v>
      </c>
      <c r="H18" s="73"/>
      <c r="I18" s="73"/>
      <c r="J18" s="73"/>
      <c r="K18" s="71"/>
      <c r="L18" s="73"/>
      <c r="M18" s="73"/>
      <c r="N18" s="73"/>
      <c r="O18" s="73"/>
      <c r="P18" s="73"/>
      <c r="Q18" s="71"/>
      <c r="R18" s="73"/>
      <c r="S18" s="73"/>
      <c r="T18" s="73"/>
      <c r="U18" s="73"/>
      <c r="V18" s="73"/>
      <c r="W18" s="73"/>
      <c r="X18" s="73"/>
      <c r="Y18" s="73"/>
      <c r="Z18" s="71"/>
      <c r="AA18" s="73"/>
    </row>
    <row r="19" spans="1:29" s="50" customFormat="1" ht="13.9" customHeight="1">
      <c r="A19" s="68"/>
      <c r="B19" s="96"/>
      <c r="C19" s="96"/>
      <c r="D19" s="68"/>
      <c r="E19" s="95"/>
      <c r="F19" s="95"/>
      <c r="G19" s="76">
        <f t="shared" si="0"/>
        <v>0</v>
      </c>
      <c r="H19" s="73"/>
      <c r="I19" s="73"/>
      <c r="J19" s="73"/>
      <c r="K19" s="71"/>
      <c r="L19" s="73"/>
      <c r="M19" s="73"/>
      <c r="N19" s="73"/>
      <c r="O19" s="73"/>
      <c r="P19" s="73"/>
      <c r="Q19" s="71"/>
      <c r="R19" s="73"/>
      <c r="S19" s="73"/>
      <c r="T19" s="73"/>
      <c r="U19" s="73"/>
      <c r="V19" s="73"/>
      <c r="W19" s="73"/>
      <c r="X19" s="73"/>
      <c r="Y19" s="73"/>
      <c r="Z19" s="71"/>
      <c r="AA19" s="73"/>
    </row>
    <row r="20" spans="1:29" s="50" customFormat="1" ht="13.9" customHeight="1">
      <c r="A20" s="68"/>
      <c r="B20" s="96"/>
      <c r="C20" s="96"/>
      <c r="D20" s="68"/>
      <c r="E20" s="95"/>
      <c r="F20" s="95"/>
      <c r="G20" s="76">
        <f t="shared" si="0"/>
        <v>0</v>
      </c>
      <c r="H20" s="73"/>
      <c r="I20" s="73"/>
      <c r="J20" s="73"/>
      <c r="K20" s="71"/>
      <c r="L20" s="73"/>
      <c r="M20" s="73"/>
      <c r="N20" s="73"/>
      <c r="O20" s="73"/>
      <c r="P20" s="73"/>
      <c r="Q20" s="71"/>
      <c r="R20" s="73"/>
      <c r="S20" s="73"/>
      <c r="T20" s="73"/>
      <c r="U20" s="73"/>
      <c r="V20" s="73"/>
      <c r="W20" s="73"/>
      <c r="X20" s="73"/>
      <c r="Y20" s="73"/>
      <c r="Z20" s="71"/>
      <c r="AA20" s="73"/>
    </row>
    <row r="21" spans="1:29" s="50" customFormat="1" ht="13.9" customHeight="1">
      <c r="A21" s="68"/>
      <c r="B21" s="96"/>
      <c r="C21" s="96"/>
      <c r="D21" s="68"/>
      <c r="E21" s="95"/>
      <c r="F21" s="95"/>
      <c r="G21" s="76">
        <f t="shared" si="0"/>
        <v>0</v>
      </c>
      <c r="H21" s="73"/>
      <c r="I21" s="73"/>
      <c r="J21" s="73"/>
      <c r="K21" s="71"/>
      <c r="L21" s="73"/>
      <c r="M21" s="73"/>
      <c r="N21" s="73"/>
      <c r="O21" s="73"/>
      <c r="P21" s="73"/>
      <c r="Q21" s="71"/>
      <c r="R21" s="73"/>
      <c r="S21" s="73"/>
      <c r="T21" s="73"/>
      <c r="U21" s="73"/>
      <c r="V21" s="73"/>
      <c r="W21" s="73"/>
      <c r="X21" s="73"/>
      <c r="Y21" s="73"/>
      <c r="Z21" s="71"/>
      <c r="AA21" s="73"/>
    </row>
    <row r="22" spans="1:29" s="50" customFormat="1" ht="13.9" customHeight="1">
      <c r="A22" s="68"/>
      <c r="B22" s="96"/>
      <c r="C22" s="96"/>
      <c r="D22" s="68"/>
      <c r="E22" s="95"/>
      <c r="F22" s="95"/>
      <c r="G22" s="76">
        <f t="shared" si="0"/>
        <v>0</v>
      </c>
      <c r="H22" s="73"/>
      <c r="I22" s="73"/>
      <c r="J22" s="73"/>
      <c r="K22" s="71"/>
      <c r="L22" s="73"/>
      <c r="M22" s="73"/>
      <c r="N22" s="73"/>
      <c r="O22" s="73"/>
      <c r="P22" s="73"/>
      <c r="Q22" s="71"/>
      <c r="R22" s="73"/>
      <c r="S22" s="73"/>
      <c r="T22" s="73"/>
      <c r="U22" s="73"/>
      <c r="V22" s="73"/>
      <c r="W22" s="73"/>
      <c r="X22" s="73"/>
      <c r="Y22" s="73"/>
      <c r="Z22" s="71"/>
      <c r="AA22" s="73"/>
    </row>
    <row r="23" spans="1:29" s="50" customFormat="1" ht="13.9" customHeight="1">
      <c r="A23" s="68"/>
      <c r="B23" s="96"/>
      <c r="C23" s="96"/>
      <c r="D23" s="68"/>
      <c r="E23" s="95"/>
      <c r="F23" s="95"/>
      <c r="G23" s="76">
        <f t="shared" si="0"/>
        <v>0</v>
      </c>
      <c r="H23" s="73"/>
      <c r="I23" s="73"/>
      <c r="J23" s="73"/>
      <c r="K23" s="71"/>
      <c r="L23" s="73"/>
      <c r="M23" s="73"/>
      <c r="N23" s="73"/>
      <c r="O23" s="73"/>
      <c r="P23" s="73"/>
      <c r="Q23" s="71"/>
      <c r="R23" s="73"/>
      <c r="S23" s="73"/>
      <c r="T23" s="73"/>
      <c r="U23" s="73"/>
      <c r="V23" s="73"/>
      <c r="W23" s="73"/>
      <c r="X23" s="73"/>
      <c r="Y23" s="73"/>
      <c r="Z23" s="71"/>
      <c r="AA23" s="73"/>
    </row>
    <row r="24" spans="1:29" s="50" customFormat="1" ht="13.9" customHeight="1">
      <c r="A24" s="68"/>
      <c r="B24" s="96"/>
      <c r="C24" s="96"/>
      <c r="D24" s="68"/>
      <c r="E24" s="95"/>
      <c r="F24" s="95"/>
      <c r="G24" s="76">
        <f t="shared" si="0"/>
        <v>0</v>
      </c>
      <c r="H24" s="73"/>
      <c r="I24" s="73"/>
      <c r="J24" s="73"/>
      <c r="K24" s="71"/>
      <c r="L24" s="73"/>
      <c r="M24" s="73"/>
      <c r="N24" s="73"/>
      <c r="O24" s="73"/>
      <c r="P24" s="73"/>
      <c r="Q24" s="71"/>
      <c r="R24" s="73"/>
      <c r="S24" s="73"/>
      <c r="T24" s="73"/>
      <c r="U24" s="73"/>
      <c r="V24" s="73"/>
      <c r="W24" s="73"/>
      <c r="X24" s="73"/>
      <c r="Y24" s="73"/>
      <c r="Z24" s="71"/>
      <c r="AA24" s="73"/>
    </row>
    <row r="25" spans="1:29" s="50" customFormat="1" ht="13.9" customHeight="1">
      <c r="A25" s="68"/>
      <c r="B25" s="96"/>
      <c r="C25" s="96"/>
      <c r="D25" s="68"/>
      <c r="E25" s="95"/>
      <c r="F25" s="95"/>
      <c r="G25" s="76">
        <f t="shared" si="0"/>
        <v>0</v>
      </c>
      <c r="H25" s="73"/>
      <c r="I25" s="73"/>
      <c r="J25" s="73"/>
      <c r="K25" s="71"/>
      <c r="L25" s="73"/>
      <c r="M25" s="73"/>
      <c r="N25" s="73"/>
      <c r="O25" s="73"/>
      <c r="P25" s="73"/>
      <c r="Q25" s="71"/>
      <c r="R25" s="73"/>
      <c r="S25" s="73"/>
      <c r="T25" s="73"/>
      <c r="U25" s="73"/>
      <c r="V25" s="73"/>
      <c r="W25" s="73"/>
      <c r="X25" s="73"/>
      <c r="Y25" s="73"/>
      <c r="Z25" s="71"/>
      <c r="AA25" s="73"/>
    </row>
    <row r="26" spans="1:29" s="50" customFormat="1" ht="13.9" customHeight="1">
      <c r="A26" s="68"/>
      <c r="B26" s="96"/>
      <c r="C26" s="96"/>
      <c r="D26" s="68"/>
      <c r="E26" s="95"/>
      <c r="F26" s="95"/>
      <c r="G26" s="76">
        <f t="shared" si="0"/>
        <v>0</v>
      </c>
      <c r="H26" s="73"/>
      <c r="I26" s="73"/>
      <c r="J26" s="73"/>
      <c r="K26" s="71"/>
      <c r="L26" s="73"/>
      <c r="M26" s="73"/>
      <c r="N26" s="73"/>
      <c r="O26" s="73"/>
      <c r="P26" s="73"/>
      <c r="Q26" s="71"/>
      <c r="R26" s="73"/>
      <c r="S26" s="73"/>
      <c r="T26" s="73"/>
      <c r="U26" s="73"/>
      <c r="V26" s="73"/>
      <c r="W26" s="73"/>
      <c r="X26" s="73"/>
      <c r="Y26" s="73"/>
      <c r="Z26" s="71"/>
      <c r="AA26" s="73"/>
    </row>
    <row r="27" spans="1:29" s="50" customFormat="1" ht="13.9" customHeight="1">
      <c r="A27" s="68"/>
      <c r="B27" s="96"/>
      <c r="C27" s="96"/>
      <c r="D27" s="68"/>
      <c r="E27" s="95"/>
      <c r="F27" s="95"/>
      <c r="G27" s="76">
        <f t="shared" si="0"/>
        <v>0</v>
      </c>
      <c r="H27" s="73"/>
      <c r="I27" s="73"/>
      <c r="J27" s="73"/>
      <c r="K27" s="71"/>
      <c r="L27" s="73"/>
      <c r="M27" s="73"/>
      <c r="N27" s="73"/>
      <c r="O27" s="73"/>
      <c r="P27" s="73"/>
      <c r="Q27" s="71"/>
      <c r="R27" s="73"/>
      <c r="S27" s="73"/>
      <c r="T27" s="73"/>
      <c r="U27" s="73"/>
      <c r="V27" s="73"/>
      <c r="W27" s="73"/>
      <c r="X27" s="73"/>
      <c r="Y27" s="73"/>
      <c r="Z27" s="71"/>
      <c r="AA27" s="73"/>
    </row>
    <row r="28" spans="1:29" s="50" customFormat="1" ht="13.9" customHeight="1">
      <c r="A28" s="68"/>
      <c r="B28" s="96"/>
      <c r="C28" s="96"/>
      <c r="D28" s="68"/>
      <c r="E28" s="95"/>
      <c r="F28" s="95"/>
      <c r="G28" s="76">
        <f t="shared" si="0"/>
        <v>0</v>
      </c>
      <c r="H28" s="73"/>
      <c r="I28" s="73"/>
      <c r="J28" s="73"/>
      <c r="K28" s="71"/>
      <c r="L28" s="73"/>
      <c r="M28" s="73"/>
      <c r="N28" s="73"/>
      <c r="O28" s="73"/>
      <c r="P28" s="73"/>
      <c r="Q28" s="71"/>
      <c r="R28" s="73"/>
      <c r="S28" s="73"/>
      <c r="T28" s="73"/>
      <c r="U28" s="73"/>
      <c r="V28" s="73"/>
      <c r="W28" s="73"/>
      <c r="X28" s="73"/>
      <c r="Y28" s="73"/>
      <c r="Z28" s="71"/>
      <c r="AA28" s="73"/>
    </row>
    <row r="29" spans="1:29" s="50" customFormat="1" ht="13.9" customHeight="1">
      <c r="A29" s="68"/>
      <c r="B29" s="96"/>
      <c r="C29" s="96"/>
      <c r="D29" s="68"/>
      <c r="E29" s="95"/>
      <c r="F29" s="95"/>
      <c r="G29" s="76">
        <f t="shared" si="0"/>
        <v>0</v>
      </c>
      <c r="H29" s="73"/>
      <c r="I29" s="73"/>
      <c r="J29" s="73"/>
      <c r="K29" s="71"/>
      <c r="L29" s="73"/>
      <c r="M29" s="73"/>
      <c r="N29" s="73"/>
      <c r="O29" s="73"/>
      <c r="P29" s="73"/>
      <c r="Q29" s="71"/>
      <c r="R29" s="73"/>
      <c r="S29" s="73"/>
      <c r="T29" s="73"/>
      <c r="U29" s="73"/>
      <c r="V29" s="73"/>
      <c r="W29" s="73"/>
      <c r="X29" s="73"/>
      <c r="Y29" s="73"/>
      <c r="Z29" s="71"/>
      <c r="AA29" s="73"/>
    </row>
    <row r="30" spans="1:29" s="50" customFormat="1" ht="12.95" customHeight="1">
      <c r="A30" s="68"/>
      <c r="B30" s="68"/>
      <c r="C30" s="68"/>
      <c r="D30" s="68"/>
      <c r="E30" s="95"/>
      <c r="F30" s="95"/>
      <c r="G30" s="76">
        <f t="shared" si="0"/>
        <v>0</v>
      </c>
      <c r="H30" s="73"/>
      <c r="I30" s="73"/>
      <c r="J30" s="73"/>
      <c r="K30" s="71"/>
      <c r="L30" s="73"/>
      <c r="M30" s="73"/>
      <c r="N30" s="73"/>
      <c r="O30" s="73"/>
      <c r="P30" s="73"/>
      <c r="Q30" s="71"/>
      <c r="R30" s="73"/>
      <c r="S30" s="73"/>
      <c r="T30" s="73"/>
      <c r="U30" s="73"/>
      <c r="V30" s="73"/>
      <c r="W30" s="73"/>
      <c r="X30" s="73"/>
      <c r="Y30" s="73"/>
      <c r="Z30" s="71"/>
      <c r="AA30" s="73"/>
      <c r="AC30" s="50">
        <f t="shared" ref="AC30:AC60" si="1">IF(F30="YES",G30,0)</f>
        <v>0</v>
      </c>
    </row>
    <row r="31" spans="1:29" s="50" customFormat="1" ht="12.95" customHeight="1">
      <c r="A31" s="68"/>
      <c r="B31" s="68"/>
      <c r="C31" s="68"/>
      <c r="D31" s="68"/>
      <c r="E31" s="95"/>
      <c r="F31" s="95"/>
      <c r="G31" s="76">
        <f t="shared" si="0"/>
        <v>0</v>
      </c>
      <c r="H31" s="73"/>
      <c r="I31" s="73"/>
      <c r="J31" s="73"/>
      <c r="K31" s="71"/>
      <c r="L31" s="73"/>
      <c r="M31" s="73"/>
      <c r="N31" s="73"/>
      <c r="O31" s="73"/>
      <c r="P31" s="73"/>
      <c r="Q31" s="71"/>
      <c r="R31" s="73"/>
      <c r="S31" s="73"/>
      <c r="T31" s="73"/>
      <c r="U31" s="73"/>
      <c r="V31" s="73"/>
      <c r="W31" s="73"/>
      <c r="X31" s="73"/>
      <c r="Y31" s="73"/>
      <c r="Z31" s="71"/>
      <c r="AA31" s="73"/>
      <c r="AC31" s="50">
        <f t="shared" si="1"/>
        <v>0</v>
      </c>
    </row>
    <row r="32" spans="1:29" s="50" customFormat="1" ht="12.95" customHeight="1">
      <c r="A32" s="64"/>
      <c r="B32" s="68"/>
      <c r="C32" s="68"/>
      <c r="D32" s="68"/>
      <c r="E32" s="95"/>
      <c r="F32" s="95"/>
      <c r="G32" s="76">
        <f t="shared" si="0"/>
        <v>0</v>
      </c>
      <c r="H32" s="73"/>
      <c r="I32" s="73"/>
      <c r="J32" s="73"/>
      <c r="K32" s="71"/>
      <c r="L32" s="73"/>
      <c r="M32" s="73"/>
      <c r="N32" s="73"/>
      <c r="O32" s="73"/>
      <c r="P32" s="73"/>
      <c r="Q32" s="71"/>
      <c r="R32" s="73"/>
      <c r="S32" s="73"/>
      <c r="T32" s="73"/>
      <c r="U32" s="73"/>
      <c r="V32" s="73"/>
      <c r="W32" s="73"/>
      <c r="X32" s="73"/>
      <c r="Y32" s="73"/>
      <c r="Z32" s="71"/>
      <c r="AA32" s="73"/>
      <c r="AC32" s="50">
        <f t="shared" si="1"/>
        <v>0</v>
      </c>
    </row>
    <row r="33" spans="1:29" s="50" customFormat="1" ht="12.95" customHeight="1">
      <c r="A33" s="64"/>
      <c r="B33" s="68"/>
      <c r="C33" s="68"/>
      <c r="D33" s="68"/>
      <c r="E33" s="95"/>
      <c r="F33" s="95"/>
      <c r="G33" s="76">
        <f t="shared" si="0"/>
        <v>0</v>
      </c>
      <c r="H33" s="73"/>
      <c r="I33" s="73"/>
      <c r="J33" s="73"/>
      <c r="K33" s="71"/>
      <c r="L33" s="73"/>
      <c r="M33" s="73"/>
      <c r="N33" s="73"/>
      <c r="O33" s="73"/>
      <c r="P33" s="73"/>
      <c r="Q33" s="71"/>
      <c r="R33" s="73"/>
      <c r="S33" s="73"/>
      <c r="T33" s="73"/>
      <c r="U33" s="73"/>
      <c r="V33" s="73"/>
      <c r="W33" s="73"/>
      <c r="X33" s="73"/>
      <c r="Y33" s="73"/>
      <c r="Z33" s="71"/>
      <c r="AA33" s="73"/>
      <c r="AC33" s="50">
        <f t="shared" si="1"/>
        <v>0</v>
      </c>
    </row>
    <row r="34" spans="1:29" s="50" customFormat="1" ht="12.95" customHeight="1">
      <c r="A34" s="64"/>
      <c r="B34" s="68"/>
      <c r="C34" s="68"/>
      <c r="D34" s="68"/>
      <c r="E34" s="95"/>
      <c r="F34" s="95"/>
      <c r="G34" s="76">
        <f t="shared" si="0"/>
        <v>0</v>
      </c>
      <c r="H34" s="73"/>
      <c r="I34" s="73"/>
      <c r="J34" s="73"/>
      <c r="K34" s="71"/>
      <c r="L34" s="73"/>
      <c r="M34" s="73"/>
      <c r="N34" s="73"/>
      <c r="O34" s="73"/>
      <c r="P34" s="73"/>
      <c r="Q34" s="71"/>
      <c r="R34" s="73"/>
      <c r="S34" s="73"/>
      <c r="T34" s="73"/>
      <c r="U34" s="73"/>
      <c r="V34" s="73"/>
      <c r="W34" s="73"/>
      <c r="X34" s="73"/>
      <c r="Y34" s="73"/>
      <c r="Z34" s="71"/>
      <c r="AA34" s="73"/>
      <c r="AC34" s="50">
        <f t="shared" si="1"/>
        <v>0</v>
      </c>
    </row>
    <row r="35" spans="1:29" s="50" customFormat="1" ht="12.95" customHeight="1">
      <c r="A35" s="64"/>
      <c r="B35" s="68"/>
      <c r="C35" s="68"/>
      <c r="D35" s="68"/>
      <c r="E35" s="95"/>
      <c r="F35" s="95"/>
      <c r="G35" s="76">
        <f t="shared" si="0"/>
        <v>0</v>
      </c>
      <c r="H35" s="73"/>
      <c r="I35" s="73"/>
      <c r="J35" s="73"/>
      <c r="K35" s="71"/>
      <c r="L35" s="73"/>
      <c r="M35" s="73"/>
      <c r="N35" s="73"/>
      <c r="O35" s="73"/>
      <c r="P35" s="73"/>
      <c r="Q35" s="71"/>
      <c r="R35" s="73"/>
      <c r="S35" s="73"/>
      <c r="T35" s="73"/>
      <c r="U35" s="73"/>
      <c r="V35" s="73"/>
      <c r="W35" s="73"/>
      <c r="X35" s="73"/>
      <c r="Y35" s="73"/>
      <c r="Z35" s="71"/>
      <c r="AA35" s="73"/>
      <c r="AC35" s="50">
        <f t="shared" si="1"/>
        <v>0</v>
      </c>
    </row>
    <row r="36" spans="1:29" s="50" customFormat="1" ht="12.95" customHeight="1">
      <c r="A36" s="64"/>
      <c r="B36" s="68"/>
      <c r="C36" s="68"/>
      <c r="D36" s="68"/>
      <c r="E36" s="95"/>
      <c r="F36" s="95"/>
      <c r="G36" s="76">
        <f t="shared" si="0"/>
        <v>0</v>
      </c>
      <c r="H36" s="73"/>
      <c r="I36" s="73"/>
      <c r="J36" s="73"/>
      <c r="K36" s="71"/>
      <c r="L36" s="73"/>
      <c r="M36" s="73"/>
      <c r="N36" s="73"/>
      <c r="O36" s="73"/>
      <c r="P36" s="73"/>
      <c r="Q36" s="71"/>
      <c r="R36" s="73"/>
      <c r="S36" s="73"/>
      <c r="T36" s="73"/>
      <c r="U36" s="73"/>
      <c r="V36" s="73"/>
      <c r="W36" s="73"/>
      <c r="X36" s="73"/>
      <c r="Y36" s="73"/>
      <c r="Z36" s="71"/>
      <c r="AA36" s="73"/>
      <c r="AC36" s="50">
        <f t="shared" si="1"/>
        <v>0</v>
      </c>
    </row>
    <row r="37" spans="1:29" s="50" customFormat="1" ht="12.95" customHeight="1">
      <c r="A37" s="64"/>
      <c r="B37" s="68"/>
      <c r="C37" s="68"/>
      <c r="D37" s="68"/>
      <c r="E37" s="95"/>
      <c r="F37" s="95"/>
      <c r="G37" s="76">
        <f t="shared" si="0"/>
        <v>0</v>
      </c>
      <c r="H37" s="73"/>
      <c r="I37" s="73"/>
      <c r="J37" s="73"/>
      <c r="K37" s="71"/>
      <c r="L37" s="73"/>
      <c r="M37" s="73"/>
      <c r="N37" s="73"/>
      <c r="O37" s="73"/>
      <c r="P37" s="73"/>
      <c r="Q37" s="71"/>
      <c r="R37" s="73"/>
      <c r="S37" s="73"/>
      <c r="T37" s="73"/>
      <c r="U37" s="73"/>
      <c r="V37" s="73"/>
      <c r="W37" s="73"/>
      <c r="X37" s="73"/>
      <c r="Y37" s="73"/>
      <c r="Z37" s="71"/>
      <c r="AA37" s="73"/>
      <c r="AC37" s="50">
        <f t="shared" si="1"/>
        <v>0</v>
      </c>
    </row>
    <row r="38" spans="1:29" s="50" customFormat="1" ht="12.95" customHeight="1">
      <c r="A38" s="64"/>
      <c r="B38" s="68"/>
      <c r="C38" s="68"/>
      <c r="D38" s="68"/>
      <c r="E38" s="95"/>
      <c r="F38" s="95"/>
      <c r="G38" s="76">
        <f t="shared" si="0"/>
        <v>0</v>
      </c>
      <c r="H38" s="73"/>
      <c r="I38" s="73"/>
      <c r="J38" s="73"/>
      <c r="K38" s="71"/>
      <c r="L38" s="73"/>
      <c r="M38" s="73"/>
      <c r="N38" s="73"/>
      <c r="O38" s="73"/>
      <c r="P38" s="73"/>
      <c r="Q38" s="71"/>
      <c r="R38" s="73"/>
      <c r="S38" s="73"/>
      <c r="T38" s="73"/>
      <c r="U38" s="73"/>
      <c r="V38" s="73"/>
      <c r="W38" s="73"/>
      <c r="X38" s="73"/>
      <c r="Y38" s="73"/>
      <c r="Z38" s="71"/>
      <c r="AA38" s="73"/>
      <c r="AC38" s="50">
        <f t="shared" si="1"/>
        <v>0</v>
      </c>
    </row>
    <row r="39" spans="1:29" s="50" customFormat="1" ht="12.95" customHeight="1">
      <c r="A39" s="64"/>
      <c r="B39" s="68"/>
      <c r="C39" s="68"/>
      <c r="D39" s="68"/>
      <c r="E39" s="95"/>
      <c r="F39" s="95"/>
      <c r="G39" s="76">
        <f t="shared" si="0"/>
        <v>0</v>
      </c>
      <c r="H39" s="73"/>
      <c r="I39" s="73"/>
      <c r="J39" s="73"/>
      <c r="K39" s="71"/>
      <c r="L39" s="73"/>
      <c r="M39" s="73"/>
      <c r="N39" s="73"/>
      <c r="O39" s="73"/>
      <c r="P39" s="73"/>
      <c r="Q39" s="71"/>
      <c r="R39" s="73"/>
      <c r="S39" s="73"/>
      <c r="T39" s="73"/>
      <c r="U39" s="73"/>
      <c r="V39" s="73"/>
      <c r="W39" s="73"/>
      <c r="X39" s="73"/>
      <c r="Y39" s="73"/>
      <c r="Z39" s="71"/>
      <c r="AA39" s="73"/>
      <c r="AC39" s="50">
        <f t="shared" si="1"/>
        <v>0</v>
      </c>
    </row>
    <row r="40" spans="1:29" s="50" customFormat="1" ht="12.95" customHeight="1">
      <c r="A40" s="64"/>
      <c r="B40" s="68"/>
      <c r="C40" s="68"/>
      <c r="D40" s="68"/>
      <c r="E40" s="95"/>
      <c r="F40" s="95"/>
      <c r="G40" s="76">
        <f t="shared" si="0"/>
        <v>0</v>
      </c>
      <c r="H40" s="73"/>
      <c r="I40" s="73"/>
      <c r="J40" s="73"/>
      <c r="K40" s="71"/>
      <c r="L40" s="73"/>
      <c r="M40" s="73"/>
      <c r="N40" s="73"/>
      <c r="O40" s="73"/>
      <c r="P40" s="73"/>
      <c r="Q40" s="71"/>
      <c r="R40" s="73"/>
      <c r="S40" s="73"/>
      <c r="T40" s="73"/>
      <c r="U40" s="73"/>
      <c r="V40" s="73"/>
      <c r="W40" s="73"/>
      <c r="X40" s="73"/>
      <c r="Y40" s="73"/>
      <c r="Z40" s="71"/>
      <c r="AA40" s="73"/>
      <c r="AC40" s="50">
        <f t="shared" si="1"/>
        <v>0</v>
      </c>
    </row>
    <row r="41" spans="1:29" s="50" customFormat="1" ht="12.95" customHeight="1">
      <c r="A41" s="64"/>
      <c r="B41" s="68"/>
      <c r="C41" s="68"/>
      <c r="D41" s="68"/>
      <c r="E41" s="95"/>
      <c r="F41" s="95"/>
      <c r="G41" s="76">
        <f t="shared" si="0"/>
        <v>0</v>
      </c>
      <c r="H41" s="73"/>
      <c r="I41" s="73"/>
      <c r="J41" s="73"/>
      <c r="K41" s="71"/>
      <c r="L41" s="73"/>
      <c r="M41" s="73"/>
      <c r="N41" s="73"/>
      <c r="O41" s="73"/>
      <c r="P41" s="73"/>
      <c r="Q41" s="71"/>
      <c r="R41" s="73"/>
      <c r="S41" s="73"/>
      <c r="T41" s="73"/>
      <c r="U41" s="73"/>
      <c r="V41" s="73"/>
      <c r="W41" s="73"/>
      <c r="X41" s="73"/>
      <c r="Y41" s="73"/>
      <c r="Z41" s="71"/>
      <c r="AA41" s="73"/>
      <c r="AC41" s="50">
        <f t="shared" si="1"/>
        <v>0</v>
      </c>
    </row>
    <row r="42" spans="1:29" s="50" customFormat="1" ht="12.95" customHeight="1">
      <c r="A42" s="64"/>
      <c r="B42" s="68"/>
      <c r="C42" s="68"/>
      <c r="D42" s="68"/>
      <c r="E42" s="95"/>
      <c r="F42" s="95"/>
      <c r="G42" s="76">
        <f t="shared" si="0"/>
        <v>0</v>
      </c>
      <c r="H42" s="73"/>
      <c r="I42" s="73"/>
      <c r="J42" s="73"/>
      <c r="K42" s="71"/>
      <c r="L42" s="73"/>
      <c r="M42" s="73"/>
      <c r="N42" s="73"/>
      <c r="O42" s="73"/>
      <c r="P42" s="73"/>
      <c r="Q42" s="71"/>
      <c r="R42" s="73"/>
      <c r="S42" s="73"/>
      <c r="T42" s="73"/>
      <c r="U42" s="73"/>
      <c r="V42" s="73"/>
      <c r="W42" s="73"/>
      <c r="X42" s="73"/>
      <c r="Y42" s="73"/>
      <c r="Z42" s="71"/>
      <c r="AA42" s="73"/>
      <c r="AC42" s="50">
        <f t="shared" si="1"/>
        <v>0</v>
      </c>
    </row>
    <row r="43" spans="1:29" s="50" customFormat="1" ht="12.95" customHeight="1">
      <c r="A43" s="64"/>
      <c r="B43" s="68"/>
      <c r="C43" s="68"/>
      <c r="D43" s="68"/>
      <c r="E43" s="95"/>
      <c r="F43" s="95"/>
      <c r="G43" s="76">
        <f t="shared" ref="G43:G60" si="2">(SUM(H43:R43)+SUM(Z43:AA43))</f>
        <v>0</v>
      </c>
      <c r="H43" s="73"/>
      <c r="I43" s="73"/>
      <c r="J43" s="73"/>
      <c r="K43" s="71"/>
      <c r="L43" s="73"/>
      <c r="M43" s="73"/>
      <c r="N43" s="73"/>
      <c r="O43" s="73"/>
      <c r="P43" s="73"/>
      <c r="Q43" s="71"/>
      <c r="R43" s="73"/>
      <c r="S43" s="73"/>
      <c r="T43" s="73"/>
      <c r="U43" s="73"/>
      <c r="V43" s="73"/>
      <c r="W43" s="73"/>
      <c r="X43" s="73"/>
      <c r="Y43" s="73"/>
      <c r="Z43" s="71"/>
      <c r="AA43" s="73"/>
      <c r="AC43" s="50">
        <f t="shared" si="1"/>
        <v>0</v>
      </c>
    </row>
    <row r="44" spans="1:29" s="50" customFormat="1" ht="12.95" customHeight="1">
      <c r="A44" s="64"/>
      <c r="B44" s="68"/>
      <c r="C44" s="68"/>
      <c r="D44" s="68"/>
      <c r="E44" s="95"/>
      <c r="F44" s="95"/>
      <c r="G44" s="76">
        <f t="shared" si="2"/>
        <v>0</v>
      </c>
      <c r="H44" s="73"/>
      <c r="I44" s="73"/>
      <c r="J44" s="73"/>
      <c r="K44" s="71"/>
      <c r="L44" s="73"/>
      <c r="M44" s="73"/>
      <c r="N44" s="73"/>
      <c r="O44" s="73"/>
      <c r="P44" s="73"/>
      <c r="Q44" s="71"/>
      <c r="R44" s="73"/>
      <c r="S44" s="73"/>
      <c r="T44" s="73"/>
      <c r="U44" s="73"/>
      <c r="V44" s="73"/>
      <c r="W44" s="73"/>
      <c r="X44" s="73"/>
      <c r="Y44" s="73"/>
      <c r="Z44" s="71"/>
      <c r="AA44" s="73"/>
      <c r="AC44" s="50">
        <f t="shared" si="1"/>
        <v>0</v>
      </c>
    </row>
    <row r="45" spans="1:29" s="50" customFormat="1" ht="12.95" customHeight="1">
      <c r="A45" s="64"/>
      <c r="B45" s="68"/>
      <c r="C45" s="68"/>
      <c r="D45" s="68"/>
      <c r="E45" s="95"/>
      <c r="F45" s="95"/>
      <c r="G45" s="76">
        <f t="shared" si="2"/>
        <v>0</v>
      </c>
      <c r="H45" s="73"/>
      <c r="I45" s="73"/>
      <c r="J45" s="73"/>
      <c r="K45" s="71"/>
      <c r="L45" s="73"/>
      <c r="M45" s="73"/>
      <c r="N45" s="73"/>
      <c r="O45" s="73"/>
      <c r="P45" s="73"/>
      <c r="Q45" s="71"/>
      <c r="R45" s="73"/>
      <c r="S45" s="73"/>
      <c r="T45" s="73"/>
      <c r="U45" s="73"/>
      <c r="V45" s="73"/>
      <c r="W45" s="73"/>
      <c r="X45" s="73"/>
      <c r="Y45" s="73"/>
      <c r="Z45" s="71"/>
      <c r="AA45" s="73"/>
      <c r="AC45" s="50">
        <f t="shared" si="1"/>
        <v>0</v>
      </c>
    </row>
    <row r="46" spans="1:29" s="50" customFormat="1" ht="12.95" customHeight="1">
      <c r="A46" s="64"/>
      <c r="B46" s="68"/>
      <c r="C46" s="68"/>
      <c r="D46" s="68"/>
      <c r="E46" s="95"/>
      <c r="F46" s="95"/>
      <c r="G46" s="76">
        <f t="shared" si="2"/>
        <v>0</v>
      </c>
      <c r="H46" s="73"/>
      <c r="I46" s="73"/>
      <c r="J46" s="73"/>
      <c r="K46" s="71"/>
      <c r="L46" s="73"/>
      <c r="M46" s="73"/>
      <c r="N46" s="73"/>
      <c r="O46" s="73"/>
      <c r="P46" s="73"/>
      <c r="Q46" s="71"/>
      <c r="R46" s="73"/>
      <c r="S46" s="73"/>
      <c r="T46" s="73"/>
      <c r="U46" s="73"/>
      <c r="V46" s="73"/>
      <c r="W46" s="73"/>
      <c r="X46" s="73"/>
      <c r="Y46" s="73"/>
      <c r="Z46" s="71"/>
      <c r="AA46" s="73"/>
      <c r="AC46" s="50">
        <f t="shared" si="1"/>
        <v>0</v>
      </c>
    </row>
    <row r="47" spans="1:29" s="50" customFormat="1" ht="12.95" customHeight="1">
      <c r="A47" s="64"/>
      <c r="B47" s="68"/>
      <c r="C47" s="68"/>
      <c r="D47" s="68"/>
      <c r="E47" s="95"/>
      <c r="F47" s="95"/>
      <c r="G47" s="76">
        <f t="shared" si="2"/>
        <v>0</v>
      </c>
      <c r="H47" s="73"/>
      <c r="I47" s="73"/>
      <c r="J47" s="73"/>
      <c r="K47" s="71"/>
      <c r="L47" s="73"/>
      <c r="M47" s="73"/>
      <c r="N47" s="73"/>
      <c r="O47" s="73"/>
      <c r="P47" s="73"/>
      <c r="Q47" s="71"/>
      <c r="R47" s="73"/>
      <c r="S47" s="73"/>
      <c r="T47" s="73"/>
      <c r="U47" s="73"/>
      <c r="V47" s="73"/>
      <c r="W47" s="73"/>
      <c r="X47" s="73"/>
      <c r="Y47" s="73"/>
      <c r="Z47" s="71"/>
      <c r="AA47" s="73"/>
      <c r="AC47" s="50">
        <f t="shared" si="1"/>
        <v>0</v>
      </c>
    </row>
    <row r="48" spans="1:29" s="50" customFormat="1" ht="12.95" customHeight="1">
      <c r="A48" s="64"/>
      <c r="B48" s="68"/>
      <c r="C48" s="68"/>
      <c r="D48" s="68"/>
      <c r="E48" s="95"/>
      <c r="F48" s="95"/>
      <c r="G48" s="76">
        <f t="shared" si="2"/>
        <v>0</v>
      </c>
      <c r="H48" s="73"/>
      <c r="I48" s="73"/>
      <c r="J48" s="73"/>
      <c r="K48" s="71"/>
      <c r="L48" s="73"/>
      <c r="M48" s="73"/>
      <c r="N48" s="73"/>
      <c r="O48" s="73"/>
      <c r="P48" s="73"/>
      <c r="Q48" s="71"/>
      <c r="R48" s="73"/>
      <c r="S48" s="73"/>
      <c r="T48" s="73"/>
      <c r="U48" s="73"/>
      <c r="V48" s="73"/>
      <c r="W48" s="73"/>
      <c r="X48" s="73"/>
      <c r="Y48" s="73"/>
      <c r="Z48" s="71"/>
      <c r="AA48" s="73"/>
      <c r="AC48" s="50">
        <f t="shared" si="1"/>
        <v>0</v>
      </c>
    </row>
    <row r="49" spans="1:29" s="50" customFormat="1" ht="12.95" customHeight="1">
      <c r="A49" s="64"/>
      <c r="B49" s="68"/>
      <c r="C49" s="68"/>
      <c r="D49" s="68"/>
      <c r="E49" s="95"/>
      <c r="F49" s="95"/>
      <c r="G49" s="76">
        <f t="shared" si="2"/>
        <v>0</v>
      </c>
      <c r="H49" s="73"/>
      <c r="I49" s="73"/>
      <c r="J49" s="73"/>
      <c r="K49" s="71"/>
      <c r="L49" s="73"/>
      <c r="M49" s="73"/>
      <c r="N49" s="73"/>
      <c r="O49" s="73"/>
      <c r="P49" s="73"/>
      <c r="Q49" s="71"/>
      <c r="R49" s="73"/>
      <c r="S49" s="73"/>
      <c r="T49" s="73"/>
      <c r="U49" s="73"/>
      <c r="V49" s="73"/>
      <c r="W49" s="73"/>
      <c r="X49" s="73"/>
      <c r="Y49" s="73"/>
      <c r="Z49" s="71"/>
      <c r="AA49" s="73"/>
      <c r="AC49" s="50">
        <f t="shared" si="1"/>
        <v>0</v>
      </c>
    </row>
    <row r="50" spans="1:29" s="50" customFormat="1" ht="12.95" customHeight="1">
      <c r="A50" s="64"/>
      <c r="B50" s="68"/>
      <c r="C50" s="68"/>
      <c r="D50" s="68"/>
      <c r="E50" s="95"/>
      <c r="F50" s="95"/>
      <c r="G50" s="76">
        <f t="shared" si="2"/>
        <v>0</v>
      </c>
      <c r="H50" s="73"/>
      <c r="I50" s="73"/>
      <c r="J50" s="73"/>
      <c r="K50" s="71"/>
      <c r="L50" s="73"/>
      <c r="M50" s="73"/>
      <c r="N50" s="73"/>
      <c r="O50" s="73"/>
      <c r="P50" s="73"/>
      <c r="Q50" s="71"/>
      <c r="R50" s="73"/>
      <c r="S50" s="73"/>
      <c r="T50" s="73"/>
      <c r="U50" s="73"/>
      <c r="V50" s="73"/>
      <c r="W50" s="73"/>
      <c r="X50" s="73"/>
      <c r="Y50" s="73"/>
      <c r="Z50" s="71"/>
      <c r="AA50" s="73"/>
      <c r="AC50" s="50">
        <f t="shared" si="1"/>
        <v>0</v>
      </c>
    </row>
    <row r="51" spans="1:29" s="50" customFormat="1" ht="12.95" customHeight="1">
      <c r="A51" s="64"/>
      <c r="B51" s="68"/>
      <c r="C51" s="68"/>
      <c r="D51" s="68"/>
      <c r="E51" s="97"/>
      <c r="F51" s="97"/>
      <c r="G51" s="76">
        <f t="shared" si="2"/>
        <v>0</v>
      </c>
      <c r="H51" s="73"/>
      <c r="I51" s="73"/>
      <c r="J51" s="73"/>
      <c r="K51" s="71"/>
      <c r="L51" s="73"/>
      <c r="M51" s="73"/>
      <c r="N51" s="73"/>
      <c r="O51" s="73"/>
      <c r="P51" s="73"/>
      <c r="Q51" s="71"/>
      <c r="R51" s="73"/>
      <c r="S51" s="73"/>
      <c r="T51" s="73"/>
      <c r="U51" s="73"/>
      <c r="V51" s="73"/>
      <c r="W51" s="73"/>
      <c r="X51" s="73"/>
      <c r="Y51" s="73"/>
      <c r="Z51" s="71"/>
      <c r="AA51" s="73"/>
      <c r="AC51" s="50">
        <f t="shared" si="1"/>
        <v>0</v>
      </c>
    </row>
    <row r="52" spans="1:29" s="50" customFormat="1" ht="12.95" customHeight="1">
      <c r="A52" s="64"/>
      <c r="B52" s="68"/>
      <c r="C52" s="68"/>
      <c r="D52" s="68"/>
      <c r="E52" s="95"/>
      <c r="F52" s="95"/>
      <c r="G52" s="76">
        <f t="shared" si="2"/>
        <v>0</v>
      </c>
      <c r="H52" s="73"/>
      <c r="I52" s="73"/>
      <c r="J52" s="73"/>
      <c r="K52" s="71"/>
      <c r="L52" s="73"/>
      <c r="M52" s="73"/>
      <c r="N52" s="73"/>
      <c r="O52" s="73"/>
      <c r="P52" s="73"/>
      <c r="Q52" s="71"/>
      <c r="R52" s="73"/>
      <c r="S52" s="73"/>
      <c r="T52" s="73"/>
      <c r="U52" s="73"/>
      <c r="V52" s="73"/>
      <c r="W52" s="73"/>
      <c r="X52" s="73"/>
      <c r="Y52" s="73"/>
      <c r="Z52" s="71"/>
      <c r="AA52" s="73"/>
      <c r="AC52" s="50">
        <f t="shared" si="1"/>
        <v>0</v>
      </c>
    </row>
    <row r="53" spans="1:29" s="50" customFormat="1" ht="12.95" customHeight="1">
      <c r="A53" s="64"/>
      <c r="B53" s="68"/>
      <c r="C53" s="68"/>
      <c r="D53" s="68"/>
      <c r="E53" s="95"/>
      <c r="F53" s="117"/>
      <c r="G53" s="76">
        <f t="shared" si="2"/>
        <v>0</v>
      </c>
      <c r="H53" s="73"/>
      <c r="I53" s="73"/>
      <c r="J53" s="73"/>
      <c r="K53" s="71"/>
      <c r="L53" s="73"/>
      <c r="M53" s="73"/>
      <c r="N53" s="73"/>
      <c r="O53" s="73"/>
      <c r="P53" s="73"/>
      <c r="Q53" s="71"/>
      <c r="R53" s="73"/>
      <c r="S53" s="73"/>
      <c r="T53" s="73"/>
      <c r="U53" s="73"/>
      <c r="V53" s="73"/>
      <c r="W53" s="73"/>
      <c r="X53" s="73"/>
      <c r="Y53" s="73"/>
      <c r="Z53" s="71"/>
      <c r="AA53" s="73"/>
      <c r="AC53" s="50">
        <f t="shared" si="1"/>
        <v>0</v>
      </c>
    </row>
    <row r="54" spans="1:29" s="50" customFormat="1" ht="12.95" customHeight="1">
      <c r="A54" s="64"/>
      <c r="B54" s="68"/>
      <c r="C54" s="68"/>
      <c r="D54" s="68"/>
      <c r="E54" s="98"/>
      <c r="F54" s="117"/>
      <c r="G54" s="76">
        <f t="shared" si="2"/>
        <v>0</v>
      </c>
      <c r="H54" s="73"/>
      <c r="I54" s="73"/>
      <c r="J54" s="73"/>
      <c r="K54" s="71"/>
      <c r="L54" s="73"/>
      <c r="M54" s="73"/>
      <c r="N54" s="73"/>
      <c r="O54" s="73"/>
      <c r="P54" s="73"/>
      <c r="Q54" s="71"/>
      <c r="R54" s="73"/>
      <c r="S54" s="73"/>
      <c r="T54" s="73"/>
      <c r="U54" s="73"/>
      <c r="V54" s="73"/>
      <c r="W54" s="73"/>
      <c r="X54" s="73"/>
      <c r="Y54" s="73"/>
      <c r="Z54" s="71"/>
      <c r="AA54" s="73"/>
      <c r="AC54" s="50">
        <f t="shared" si="1"/>
        <v>0</v>
      </c>
    </row>
    <row r="55" spans="1:29" s="50" customFormat="1" ht="12.95" customHeight="1">
      <c r="A55" s="64"/>
      <c r="B55" s="68"/>
      <c r="C55" s="68"/>
      <c r="D55" s="68"/>
      <c r="E55" s="98"/>
      <c r="F55" s="117"/>
      <c r="G55" s="76">
        <f t="shared" si="2"/>
        <v>0</v>
      </c>
      <c r="H55" s="73"/>
      <c r="I55" s="73"/>
      <c r="J55" s="73"/>
      <c r="K55" s="71"/>
      <c r="L55" s="73"/>
      <c r="M55" s="73"/>
      <c r="N55" s="73"/>
      <c r="O55" s="73"/>
      <c r="P55" s="73"/>
      <c r="Q55" s="71"/>
      <c r="R55" s="73"/>
      <c r="S55" s="73"/>
      <c r="T55" s="73"/>
      <c r="U55" s="73"/>
      <c r="V55" s="73"/>
      <c r="W55" s="73"/>
      <c r="X55" s="73"/>
      <c r="Y55" s="73"/>
      <c r="Z55" s="71"/>
      <c r="AA55" s="73"/>
      <c r="AC55" s="50">
        <f t="shared" si="1"/>
        <v>0</v>
      </c>
    </row>
    <row r="56" spans="1:29" s="50" customFormat="1" ht="12.95" customHeight="1">
      <c r="A56" s="64"/>
      <c r="B56" s="68"/>
      <c r="C56" s="68"/>
      <c r="D56" s="68"/>
      <c r="E56" s="98"/>
      <c r="F56" s="117"/>
      <c r="G56" s="76">
        <f t="shared" si="2"/>
        <v>0</v>
      </c>
      <c r="H56" s="73"/>
      <c r="I56" s="73"/>
      <c r="J56" s="73"/>
      <c r="K56" s="71"/>
      <c r="L56" s="73"/>
      <c r="M56" s="73"/>
      <c r="N56" s="73"/>
      <c r="O56" s="73"/>
      <c r="P56" s="73"/>
      <c r="Q56" s="71"/>
      <c r="R56" s="73"/>
      <c r="S56" s="73"/>
      <c r="T56" s="73"/>
      <c r="U56" s="73"/>
      <c r="V56" s="73"/>
      <c r="W56" s="73"/>
      <c r="X56" s="73"/>
      <c r="Y56" s="73"/>
      <c r="Z56" s="71"/>
      <c r="AA56" s="73"/>
      <c r="AC56" s="50">
        <f t="shared" si="1"/>
        <v>0</v>
      </c>
    </row>
    <row r="57" spans="1:29" s="50" customFormat="1" ht="12.95" customHeight="1">
      <c r="A57" s="64"/>
      <c r="B57" s="68"/>
      <c r="C57" s="68"/>
      <c r="D57" s="68"/>
      <c r="E57" s="98"/>
      <c r="F57" s="117"/>
      <c r="G57" s="76">
        <f t="shared" si="2"/>
        <v>0</v>
      </c>
      <c r="H57" s="73"/>
      <c r="I57" s="73"/>
      <c r="J57" s="73"/>
      <c r="K57" s="71"/>
      <c r="L57" s="73"/>
      <c r="M57" s="73"/>
      <c r="N57" s="73"/>
      <c r="O57" s="73"/>
      <c r="P57" s="73"/>
      <c r="Q57" s="71"/>
      <c r="R57" s="73"/>
      <c r="S57" s="73"/>
      <c r="T57" s="73"/>
      <c r="U57" s="73"/>
      <c r="V57" s="73"/>
      <c r="W57" s="73"/>
      <c r="X57" s="73"/>
      <c r="Y57" s="73"/>
      <c r="Z57" s="71"/>
      <c r="AA57" s="73"/>
      <c r="AC57" s="50">
        <f t="shared" si="1"/>
        <v>0</v>
      </c>
    </row>
    <row r="58" spans="1:29" s="50" customFormat="1" ht="12.95" customHeight="1">
      <c r="A58" s="64"/>
      <c r="B58" s="68"/>
      <c r="C58" s="68"/>
      <c r="D58" s="68"/>
      <c r="E58" s="98"/>
      <c r="F58" s="117"/>
      <c r="G58" s="76">
        <f t="shared" si="2"/>
        <v>0</v>
      </c>
      <c r="H58" s="73"/>
      <c r="I58" s="73"/>
      <c r="J58" s="73"/>
      <c r="K58" s="71"/>
      <c r="L58" s="73"/>
      <c r="M58" s="73"/>
      <c r="N58" s="73"/>
      <c r="O58" s="73"/>
      <c r="P58" s="73"/>
      <c r="Q58" s="71"/>
      <c r="R58" s="73"/>
      <c r="S58" s="73"/>
      <c r="T58" s="73"/>
      <c r="U58" s="73"/>
      <c r="V58" s="73"/>
      <c r="W58" s="73"/>
      <c r="X58" s="73"/>
      <c r="Y58" s="73"/>
      <c r="Z58" s="71"/>
      <c r="AA58" s="73"/>
      <c r="AC58" s="50">
        <f t="shared" si="1"/>
        <v>0</v>
      </c>
    </row>
    <row r="59" spans="1:29" s="50" customFormat="1" ht="12.95" customHeight="1">
      <c r="A59" s="64"/>
      <c r="B59" s="68"/>
      <c r="C59" s="68"/>
      <c r="D59" s="68"/>
      <c r="E59" s="99"/>
      <c r="F59" s="99"/>
      <c r="G59" s="76">
        <f t="shared" si="2"/>
        <v>0</v>
      </c>
      <c r="H59" s="73"/>
      <c r="I59" s="73"/>
      <c r="J59" s="73"/>
      <c r="K59" s="71"/>
      <c r="L59" s="73"/>
      <c r="M59" s="73"/>
      <c r="N59" s="73"/>
      <c r="O59" s="73"/>
      <c r="P59" s="73"/>
      <c r="Q59" s="71"/>
      <c r="R59" s="73"/>
      <c r="S59" s="73"/>
      <c r="T59" s="73"/>
      <c r="U59" s="73"/>
      <c r="V59" s="73"/>
      <c r="W59" s="73"/>
      <c r="X59" s="73"/>
      <c r="Y59" s="73"/>
      <c r="Z59" s="71"/>
      <c r="AA59" s="73"/>
      <c r="AC59" s="50">
        <f t="shared" si="1"/>
        <v>0</v>
      </c>
    </row>
    <row r="60" spans="1:29" s="50" customFormat="1" ht="12.95" customHeight="1">
      <c r="A60" s="100"/>
      <c r="B60" s="101"/>
      <c r="C60" s="101"/>
      <c r="D60" s="101"/>
      <c r="E60" s="102"/>
      <c r="F60" s="118"/>
      <c r="G60" s="76">
        <f t="shared" si="2"/>
        <v>0</v>
      </c>
      <c r="H60" s="73"/>
      <c r="I60" s="73"/>
      <c r="J60" s="73"/>
      <c r="K60" s="71"/>
      <c r="L60" s="73"/>
      <c r="M60" s="70"/>
      <c r="N60" s="70"/>
      <c r="O60" s="70"/>
      <c r="P60" s="70"/>
      <c r="Q60" s="71"/>
      <c r="R60" s="70"/>
      <c r="S60" s="73"/>
      <c r="T60" s="73"/>
      <c r="U60" s="73"/>
      <c r="V60" s="73"/>
      <c r="W60" s="73"/>
      <c r="X60" s="73"/>
      <c r="Y60" s="73"/>
      <c r="Z60" s="71"/>
      <c r="AA60" s="73"/>
      <c r="AC60" s="50">
        <f t="shared" si="1"/>
        <v>0</v>
      </c>
    </row>
    <row r="61" spans="1:29" s="37" customFormat="1" ht="18" customHeight="1" thickBot="1">
      <c r="E61" s="89"/>
      <c r="F61" s="89"/>
      <c r="G61" s="44">
        <f>SUM(G8:G60)</f>
        <v>0</v>
      </c>
      <c r="H61" s="44">
        <f>SUM(H8:H60)</f>
        <v>0</v>
      </c>
      <c r="I61" s="44"/>
      <c r="J61" s="44">
        <f t="shared" ref="J61:S61" si="3">SUM(J8:J60)</f>
        <v>0</v>
      </c>
      <c r="K61" s="44">
        <f t="shared" si="3"/>
        <v>0</v>
      </c>
      <c r="L61" s="44">
        <f t="shared" si="3"/>
        <v>0</v>
      </c>
      <c r="M61" s="44">
        <f t="shared" si="3"/>
        <v>0</v>
      </c>
      <c r="N61" s="44">
        <f t="shared" si="3"/>
        <v>0</v>
      </c>
      <c r="O61" s="44">
        <f t="shared" si="3"/>
        <v>0</v>
      </c>
      <c r="P61" s="44">
        <f t="shared" si="3"/>
        <v>0</v>
      </c>
      <c r="Q61" s="44">
        <f t="shared" si="3"/>
        <v>0</v>
      </c>
      <c r="R61" s="46">
        <f t="shared" si="3"/>
        <v>0</v>
      </c>
      <c r="S61" s="46">
        <f t="shared" si="3"/>
        <v>0</v>
      </c>
      <c r="T61" s="46"/>
      <c r="U61" s="46"/>
      <c r="V61" s="46"/>
      <c r="W61" s="46"/>
      <c r="X61" s="46"/>
      <c r="Y61" s="35"/>
      <c r="Z61" s="106">
        <f>SUM(Z8:Z60)</f>
        <v>0</v>
      </c>
      <c r="AA61" s="44">
        <f>SUM(AA8:AA60)</f>
        <v>0</v>
      </c>
      <c r="AC61" s="121">
        <f>SUM(AC8:AC60)</f>
        <v>0</v>
      </c>
    </row>
    <row r="62" spans="1:29" ht="12.95" customHeight="1" thickTop="1">
      <c r="A62" s="31"/>
      <c r="B62" s="31"/>
      <c r="C62" s="31"/>
      <c r="D62" s="31"/>
      <c r="E62" s="90"/>
      <c r="F62" s="90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9" ht="12.95" customHeight="1">
      <c r="A63" s="31"/>
      <c r="B63" s="31"/>
      <c r="C63" s="31"/>
      <c r="D63" s="31"/>
      <c r="E63" s="90"/>
      <c r="F63" s="90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9" ht="12.95" customHeight="1">
      <c r="A64" s="31"/>
      <c r="B64" s="31"/>
      <c r="C64" s="31"/>
      <c r="D64" s="31"/>
      <c r="E64" s="90"/>
      <c r="F64" s="90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12.95" customHeight="1">
      <c r="A65" s="31"/>
      <c r="B65" s="31"/>
      <c r="C65" s="31"/>
      <c r="D65" s="31"/>
      <c r="E65" s="90"/>
      <c r="F65" s="90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12.95" customHeight="1">
      <c r="A66" s="31"/>
      <c r="B66" s="31"/>
      <c r="C66" s="31"/>
      <c r="D66" s="31"/>
      <c r="E66" s="90"/>
      <c r="F66" s="9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2.95" customHeight="1">
      <c r="A67" s="31"/>
      <c r="B67" s="31"/>
      <c r="C67" s="31"/>
      <c r="D67" s="31"/>
      <c r="E67" s="90"/>
      <c r="F67" s="90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12.95" customHeight="1">
      <c r="A68" s="31"/>
      <c r="B68" s="31"/>
      <c r="C68" s="31"/>
      <c r="D68" s="31"/>
      <c r="E68" s="90"/>
      <c r="F68" s="9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2.95" customHeight="1">
      <c r="A69" s="31"/>
      <c r="B69" s="31"/>
      <c r="C69" s="31"/>
      <c r="D69" s="31"/>
      <c r="E69" s="90"/>
      <c r="F69" s="90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2.95" customHeight="1">
      <c r="A70" s="31"/>
      <c r="B70" s="31"/>
      <c r="C70" s="31"/>
      <c r="D70" s="31"/>
      <c r="E70" s="90"/>
      <c r="F70" s="90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12.95" customHeight="1">
      <c r="A71" s="31"/>
      <c r="B71" s="31"/>
      <c r="C71" s="31"/>
      <c r="D71" s="31"/>
      <c r="E71" s="90"/>
      <c r="F71" s="90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12.95" customHeight="1">
      <c r="A72" s="31"/>
      <c r="B72" s="31"/>
      <c r="C72" s="31"/>
      <c r="D72" s="31"/>
      <c r="E72" s="90"/>
      <c r="F72" s="9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2.95" customHeight="1">
      <c r="A73" s="31"/>
      <c r="B73" s="31"/>
      <c r="C73" s="31"/>
      <c r="D73" s="31"/>
      <c r="E73" s="90"/>
      <c r="F73" s="90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2.95" customHeight="1">
      <c r="A74" s="31"/>
      <c r="B74" s="31"/>
      <c r="C74" s="31"/>
      <c r="D74" s="31"/>
      <c r="E74" s="90"/>
      <c r="F74" s="90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12.95" customHeight="1">
      <c r="A75" s="31"/>
      <c r="B75" s="31"/>
      <c r="C75" s="31"/>
      <c r="D75" s="31"/>
      <c r="E75" s="90"/>
      <c r="F75" s="90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12.95" customHeight="1">
      <c r="A76" s="31"/>
      <c r="B76" s="31"/>
      <c r="C76" s="31"/>
      <c r="D76" s="31"/>
      <c r="E76" s="90"/>
      <c r="F76" s="90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12.95" customHeight="1">
      <c r="A77" s="31"/>
      <c r="B77" s="31"/>
      <c r="C77" s="31"/>
      <c r="D77" s="31"/>
      <c r="E77" s="90"/>
      <c r="F77" s="90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12.95" customHeight="1">
      <c r="A78" s="31"/>
      <c r="B78" s="31"/>
      <c r="C78" s="31"/>
      <c r="D78" s="31"/>
      <c r="E78" s="90"/>
      <c r="F78" s="90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12.95" customHeight="1">
      <c r="A79" s="31"/>
      <c r="B79" s="31"/>
      <c r="C79" s="31"/>
      <c r="D79" s="31"/>
      <c r="E79" s="90"/>
      <c r="F79" s="9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95" customHeight="1">
      <c r="A80" s="31"/>
      <c r="B80" s="31"/>
      <c r="C80" s="31"/>
      <c r="D80" s="31"/>
      <c r="E80" s="90"/>
      <c r="F80" s="9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2.95" customHeight="1">
      <c r="A81" s="31"/>
      <c r="B81" s="31"/>
      <c r="C81" s="31"/>
      <c r="D81" s="31"/>
      <c r="E81" s="90"/>
      <c r="F81" s="90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</sheetData>
  <mergeCells count="22">
    <mergeCell ref="AA5:AA6"/>
    <mergeCell ref="M5:M6"/>
    <mergeCell ref="N5:N6"/>
    <mergeCell ref="O5:O6"/>
    <mergeCell ref="P5:P6"/>
    <mergeCell ref="Y5:Z5"/>
    <mergeCell ref="R5:R6"/>
    <mergeCell ref="S5:S6"/>
    <mergeCell ref="Q5:Q6"/>
    <mergeCell ref="A5:A7"/>
    <mergeCell ref="A2:B2"/>
    <mergeCell ref="J5:J6"/>
    <mergeCell ref="K5:K6"/>
    <mergeCell ref="L5:L6"/>
    <mergeCell ref="I5:I6"/>
    <mergeCell ref="C5:C7"/>
    <mergeCell ref="B5:B7"/>
    <mergeCell ref="D5:D7"/>
    <mergeCell ref="E5:E7"/>
    <mergeCell ref="H5:H6"/>
    <mergeCell ref="F5:F7"/>
    <mergeCell ref="G5:G6"/>
  </mergeCells>
  <phoneticPr fontId="0" type="noConversion"/>
  <pageMargins left="0.75" right="0.75" top="0.25" bottom="0.36" header="0.5" footer="0.5"/>
  <pageSetup paperSize="9" scale="42" fitToHeight="0" orientation="landscape" r:id="rId1"/>
  <headerFooter alignWithMargins="0"/>
  <ignoredErrors>
    <ignoredError sqref="D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topLeftCell="E13" zoomScaleNormal="100" workbookViewId="0">
      <selection activeCell="Q43" sqref="Q43"/>
    </sheetView>
  </sheetViews>
  <sheetFormatPr defaultColWidth="9.140625" defaultRowHeight="15"/>
  <cols>
    <col min="1" max="1" width="27.5703125" style="47" customWidth="1"/>
    <col min="2" max="18" width="13.5703125" style="47" customWidth="1"/>
    <col min="19" max="19" width="13.140625" style="47" customWidth="1"/>
    <col min="20" max="16384" width="9.140625" style="47"/>
  </cols>
  <sheetData>
    <row r="2" spans="1:21" ht="15.75">
      <c r="A2" s="217" t="s">
        <v>63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26"/>
    </row>
    <row r="3" spans="1:21">
      <c r="O3" s="48"/>
      <c r="P3" s="48"/>
      <c r="Q3" s="48"/>
      <c r="R3" s="48"/>
    </row>
    <row r="4" spans="1:21">
      <c r="G4" s="228">
        <f>Receipts!D2</f>
        <v>2016</v>
      </c>
      <c r="H4" s="229"/>
    </row>
    <row r="5" spans="1:21">
      <c r="A5" s="49"/>
    </row>
    <row r="6" spans="1:21">
      <c r="A6" s="49"/>
    </row>
    <row r="7" spans="1:21">
      <c r="A7" s="49" t="s">
        <v>7</v>
      </c>
    </row>
    <row r="9" spans="1:21">
      <c r="A9" s="42"/>
      <c r="B9" s="214" t="str">
        <f>Receipts!G5</f>
        <v>Membership Grant</v>
      </c>
      <c r="C9" s="214" t="s">
        <v>120</v>
      </c>
      <c r="D9" s="214" t="str">
        <f>Receipts!I5</f>
        <v>Theatre Trips</v>
      </c>
      <c r="E9" s="214" t="str">
        <f>Receipts!J5</f>
        <v>Annual Events</v>
      </c>
      <c r="F9" s="214" t="str">
        <f>Receipts!K5</f>
        <v>Recreational Activities</v>
      </c>
      <c r="G9" s="214" t="str">
        <f>Receipts!L5</f>
        <v>Meeting Expenses</v>
      </c>
      <c r="H9" s="214" t="str">
        <f>Receipts!M5</f>
        <v>Sports</v>
      </c>
      <c r="I9" s="214" t="str">
        <f>Receipts!N5</f>
        <v>Sports A</v>
      </c>
      <c r="J9" s="214" t="str">
        <f>Receipts!O5</f>
        <v>Sports B</v>
      </c>
      <c r="K9" s="214" t="str">
        <f>Receipts!P5</f>
        <v>Sports C</v>
      </c>
      <c r="L9" s="214" t="str">
        <f>Receipts!Q5</f>
        <v>Sports D</v>
      </c>
      <c r="M9" s="214" t="str">
        <f>Receipts!R5</f>
        <v>Sports E</v>
      </c>
      <c r="N9" s="214" t="str">
        <f>Receipts!S5</f>
        <v>Sports F</v>
      </c>
      <c r="O9" s="214" t="str">
        <f>Receipts!T5</f>
        <v>Sports G</v>
      </c>
      <c r="P9" s="186"/>
      <c r="Q9" s="186"/>
      <c r="R9" s="186"/>
      <c r="S9" s="220" t="s">
        <v>9</v>
      </c>
    </row>
    <row r="10" spans="1:21">
      <c r="A10" s="3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187"/>
      <c r="Q10" s="187"/>
      <c r="R10" s="187" t="str">
        <f>Receipts!U5</f>
        <v>Bank Interest</v>
      </c>
      <c r="S10" s="210"/>
    </row>
    <row r="11" spans="1:21">
      <c r="A11" s="34"/>
      <c r="B11" s="34" t="s">
        <v>3</v>
      </c>
      <c r="C11" s="34" t="s">
        <v>3</v>
      </c>
      <c r="D11" s="34" t="s">
        <v>3</v>
      </c>
      <c r="E11" s="34"/>
      <c r="F11" s="34" t="s">
        <v>3</v>
      </c>
      <c r="G11" s="34" t="s">
        <v>3</v>
      </c>
      <c r="H11" s="34" t="s">
        <v>3</v>
      </c>
      <c r="I11" s="34" t="s">
        <v>3</v>
      </c>
      <c r="J11" s="34" t="s">
        <v>3</v>
      </c>
      <c r="K11" s="34" t="s">
        <v>3</v>
      </c>
      <c r="L11" s="34" t="s">
        <v>3</v>
      </c>
      <c r="M11" s="34" t="s">
        <v>3</v>
      </c>
      <c r="N11" s="34" t="s">
        <v>3</v>
      </c>
      <c r="O11" s="34" t="s">
        <v>3</v>
      </c>
      <c r="P11" s="34"/>
      <c r="Q11" s="34"/>
      <c r="R11" s="34" t="s">
        <v>3</v>
      </c>
      <c r="S11" s="43" t="s">
        <v>3</v>
      </c>
    </row>
    <row r="12" spans="1:21">
      <c r="A12" s="54" t="s">
        <v>20</v>
      </c>
      <c r="B12" s="76">
        <f>Receipts!G56</f>
        <v>0</v>
      </c>
      <c r="C12" s="76">
        <f>Receipts!H56</f>
        <v>0</v>
      </c>
      <c r="D12" s="76">
        <f>Receipts!I56</f>
        <v>0</v>
      </c>
      <c r="E12" s="50">
        <f>Receipts!J56</f>
        <v>0</v>
      </c>
      <c r="F12" s="76">
        <f>Receipts!K56</f>
        <v>0</v>
      </c>
      <c r="G12" s="76">
        <f>Receipts!L56</f>
        <v>0</v>
      </c>
      <c r="H12" s="76">
        <f>Receipts!M56</f>
        <v>0</v>
      </c>
      <c r="I12" s="76">
        <f>Receipts!N56</f>
        <v>0</v>
      </c>
      <c r="J12" s="76">
        <f>Receipts!S56</f>
        <v>0</v>
      </c>
      <c r="K12" s="76">
        <f>Receipts!T56</f>
        <v>0</v>
      </c>
      <c r="L12" s="76">
        <f>Receipts!U56</f>
        <v>0</v>
      </c>
      <c r="M12" s="76">
        <f>Receipts!V56</f>
        <v>0</v>
      </c>
      <c r="N12" s="76">
        <f>Receipts!W56</f>
        <v>0</v>
      </c>
      <c r="O12" s="50">
        <f>Receipts!W56</f>
        <v>0</v>
      </c>
      <c r="P12" s="50">
        <f>Receipts!X56</f>
        <v>0</v>
      </c>
      <c r="Q12" s="50">
        <f>Receipts!Y56</f>
        <v>0</v>
      </c>
      <c r="R12" s="50">
        <f>Receipts!X56</f>
        <v>0</v>
      </c>
      <c r="S12" s="76">
        <f>SUM(B12:O12)</f>
        <v>0</v>
      </c>
    </row>
    <row r="13" spans="1:21">
      <c r="A13" s="55"/>
      <c r="B13" s="77"/>
      <c r="C13" s="77"/>
      <c r="D13" s="77"/>
      <c r="E13" s="50"/>
      <c r="F13" s="77"/>
      <c r="G13" s="77"/>
      <c r="H13" s="77"/>
      <c r="I13" s="77"/>
      <c r="J13" s="77"/>
      <c r="K13" s="77"/>
      <c r="L13" s="77"/>
      <c r="M13" s="184"/>
      <c r="N13" s="184"/>
      <c r="O13" s="50"/>
      <c r="P13" s="50"/>
      <c r="Q13" s="50"/>
      <c r="R13" s="50"/>
      <c r="S13" s="77"/>
    </row>
    <row r="14" spans="1:21">
      <c r="A14" s="55" t="s">
        <v>48</v>
      </c>
      <c r="B14" s="80"/>
      <c r="C14" s="80"/>
      <c r="D14" s="80"/>
      <c r="E14" s="63"/>
      <c r="F14" s="80"/>
      <c r="G14" s="80"/>
      <c r="H14" s="80"/>
      <c r="I14" s="80"/>
      <c r="J14" s="80"/>
      <c r="K14" s="80"/>
      <c r="L14" s="80"/>
      <c r="M14" s="185"/>
      <c r="N14" s="185"/>
      <c r="O14" s="185"/>
      <c r="P14" s="185"/>
      <c r="Q14" s="185"/>
      <c r="R14" s="185"/>
      <c r="S14" s="77">
        <f>SUM(B14:O14)</f>
        <v>0</v>
      </c>
    </row>
    <row r="15" spans="1:21">
      <c r="A15" s="55"/>
      <c r="B15" s="78"/>
      <c r="C15" s="78"/>
      <c r="D15" s="78"/>
      <c r="E15" s="52"/>
      <c r="F15" s="78"/>
      <c r="G15" s="78"/>
      <c r="H15" s="78"/>
      <c r="I15" s="78"/>
      <c r="J15" s="78"/>
      <c r="K15" s="78"/>
      <c r="L15" s="78"/>
      <c r="M15" s="60"/>
      <c r="N15" s="60"/>
      <c r="O15" s="50"/>
      <c r="P15" s="50"/>
      <c r="Q15" s="50"/>
      <c r="R15" s="50"/>
      <c r="S15" s="78"/>
    </row>
    <row r="16" spans="1:21">
      <c r="A16" s="74" t="s">
        <v>121</v>
      </c>
      <c r="B16" s="78"/>
      <c r="C16" s="78"/>
      <c r="D16" s="78"/>
      <c r="E16" s="52"/>
      <c r="F16" s="78"/>
      <c r="G16" s="78"/>
      <c r="H16" s="78"/>
      <c r="I16" s="78"/>
      <c r="J16" s="78"/>
      <c r="K16" s="78"/>
      <c r="L16" s="78"/>
      <c r="M16" s="60"/>
      <c r="N16" s="60"/>
      <c r="O16" s="50"/>
      <c r="P16" s="50"/>
      <c r="Q16" s="50"/>
      <c r="R16" s="50"/>
      <c r="S16" s="77"/>
    </row>
    <row r="17" spans="1:19">
      <c r="A17" s="75" t="s">
        <v>132</v>
      </c>
      <c r="B17" s="157" t="s">
        <v>123</v>
      </c>
      <c r="C17" s="78">
        <f>'Debtors &amp; Prepayment'!C5</f>
        <v>0</v>
      </c>
      <c r="D17" s="78">
        <f>'Debtors &amp; Prepayment'!C6</f>
        <v>0</v>
      </c>
      <c r="E17" s="52">
        <f>'Debtors &amp; Prepayment'!C7</f>
        <v>0</v>
      </c>
      <c r="F17" s="78">
        <f>'Debtors &amp; Prepayment'!C8</f>
        <v>0</v>
      </c>
      <c r="G17" s="78">
        <f>'Debtors &amp; Prepayment'!C9</f>
        <v>0</v>
      </c>
      <c r="H17" s="78">
        <f>'Debtors &amp; Prepayment'!C10</f>
        <v>0</v>
      </c>
      <c r="I17" s="78">
        <f>'Debtors &amp; Prepayment'!C11</f>
        <v>0</v>
      </c>
      <c r="J17" s="78">
        <f>'Debtors &amp; Prepayment'!C12</f>
        <v>0</v>
      </c>
      <c r="K17" s="78">
        <f>'Debtors &amp; Prepayment'!C13</f>
        <v>0</v>
      </c>
      <c r="L17" s="78">
        <f>'Debtors &amp; Prepayment'!C14</f>
        <v>0</v>
      </c>
      <c r="M17" s="78">
        <f>'Debtors &amp; Prepayment'!D14</f>
        <v>0</v>
      </c>
      <c r="N17" s="78">
        <f>'Debtors &amp; Prepayment'!E14</f>
        <v>0</v>
      </c>
      <c r="O17" s="50">
        <f>Receipts!W61</f>
        <v>0</v>
      </c>
      <c r="P17" s="50">
        <f>Receipts!X61</f>
        <v>0</v>
      </c>
      <c r="Q17" s="50">
        <f>Receipts!Y61</f>
        <v>0</v>
      </c>
      <c r="R17" s="50">
        <f>Receipts!X61</f>
        <v>0</v>
      </c>
      <c r="S17" s="77">
        <f>SUM(B17:O17)</f>
        <v>0</v>
      </c>
    </row>
    <row r="18" spans="1:19">
      <c r="A18" s="75" t="s">
        <v>138</v>
      </c>
      <c r="B18" s="157" t="s">
        <v>123</v>
      </c>
      <c r="C18" s="78">
        <f>-'Creditors &amp; Accruals'!C5</f>
        <v>0</v>
      </c>
      <c r="D18" s="78">
        <f>-'Creditors &amp; Accruals'!C6</f>
        <v>0</v>
      </c>
      <c r="E18" s="52">
        <f>-'Creditors &amp; Accruals'!C7</f>
        <v>0</v>
      </c>
      <c r="F18" s="78">
        <f>-'Creditors &amp; Accruals'!C8</f>
        <v>0</v>
      </c>
      <c r="G18" s="78">
        <f>-'Creditors &amp; Accruals'!C9</f>
        <v>0</v>
      </c>
      <c r="H18" s="78">
        <f>-'Creditors &amp; Accruals'!C10</f>
        <v>0</v>
      </c>
      <c r="I18" s="78">
        <f>-'Creditors &amp; Accruals'!C11</f>
        <v>0</v>
      </c>
      <c r="J18" s="78">
        <f>-'Creditors &amp; Accruals'!C12</f>
        <v>0</v>
      </c>
      <c r="K18" s="78">
        <f>-'Creditors &amp; Accruals'!C13</f>
        <v>0</v>
      </c>
      <c r="L18" s="78">
        <f>-'Creditors &amp; Accruals'!C14</f>
        <v>0</v>
      </c>
      <c r="M18" s="78">
        <f>-'Creditors &amp; Accruals'!D14</f>
        <v>0</v>
      </c>
      <c r="N18" s="78">
        <f>-'Creditors &amp; Accruals'!E14</f>
        <v>0</v>
      </c>
      <c r="O18" s="50">
        <f>Receipts!W62</f>
        <v>0</v>
      </c>
      <c r="P18" s="50">
        <f>Receipts!X62</f>
        <v>0</v>
      </c>
      <c r="Q18" s="50">
        <f>Receipts!Y62</f>
        <v>0</v>
      </c>
      <c r="R18" s="50">
        <f>Receipts!X62</f>
        <v>0</v>
      </c>
      <c r="S18" s="77">
        <f>SUM(B18:O18)</f>
        <v>0</v>
      </c>
    </row>
    <row r="19" spans="1:19">
      <c r="A19" s="55"/>
      <c r="B19" s="81"/>
      <c r="C19" s="81"/>
      <c r="D19" s="81"/>
      <c r="E19" s="52"/>
      <c r="F19" s="81"/>
      <c r="G19" s="81"/>
      <c r="H19" s="81"/>
      <c r="I19" s="81"/>
      <c r="J19" s="81"/>
      <c r="K19" s="81"/>
      <c r="L19" s="81"/>
      <c r="M19" s="81"/>
      <c r="N19" s="81"/>
      <c r="O19" s="52"/>
      <c r="P19" s="52"/>
      <c r="Q19" s="52"/>
      <c r="R19" s="52"/>
      <c r="S19" s="79"/>
    </row>
    <row r="20" spans="1:19" ht="15.75" thickBot="1">
      <c r="A20" s="82" t="s">
        <v>8</v>
      </c>
      <c r="B20" s="83">
        <f t="shared" ref="B20:R20" si="0">SUM(B12:B19)</f>
        <v>0</v>
      </c>
      <c r="C20" s="53">
        <f t="shared" si="0"/>
        <v>0</v>
      </c>
      <c r="D20" s="84">
        <f t="shared" si="0"/>
        <v>0</v>
      </c>
      <c r="E20" s="84">
        <f t="shared" si="0"/>
        <v>0</v>
      </c>
      <c r="F20" s="84">
        <f t="shared" si="0"/>
        <v>0</v>
      </c>
      <c r="G20" s="84">
        <f t="shared" si="0"/>
        <v>0</v>
      </c>
      <c r="H20" s="84">
        <f t="shared" si="0"/>
        <v>0</v>
      </c>
      <c r="I20" s="84">
        <f t="shared" si="0"/>
        <v>0</v>
      </c>
      <c r="J20" s="84">
        <f t="shared" si="0"/>
        <v>0</v>
      </c>
      <c r="K20" s="84">
        <f t="shared" si="0"/>
        <v>0</v>
      </c>
      <c r="L20" s="84">
        <f t="shared" si="0"/>
        <v>0</v>
      </c>
      <c r="M20" s="84">
        <f t="shared" ref="M20:N20" si="1">SUM(M12:M19)</f>
        <v>0</v>
      </c>
      <c r="N20" s="84">
        <f t="shared" si="1"/>
        <v>0</v>
      </c>
      <c r="O20" s="84">
        <f t="shared" si="0"/>
        <v>0</v>
      </c>
      <c r="P20" s="84">
        <f t="shared" si="0"/>
        <v>0</v>
      </c>
      <c r="Q20" s="84">
        <f t="shared" si="0"/>
        <v>0</v>
      </c>
      <c r="R20" s="84">
        <f t="shared" si="0"/>
        <v>0</v>
      </c>
      <c r="S20" s="53">
        <f>SUM(B20:O20)</f>
        <v>0</v>
      </c>
    </row>
    <row r="21" spans="1:19" ht="15.75" thickTop="1"/>
    <row r="23" spans="1:19">
      <c r="A23" s="49" t="s">
        <v>10</v>
      </c>
    </row>
    <row r="25" spans="1:19">
      <c r="A25" s="54"/>
      <c r="B25" s="211" t="str">
        <f>Payments!H5</f>
        <v>Regional Payment</v>
      </c>
      <c r="C25" s="227" t="str">
        <f>Payments!I5</f>
        <v>Sub Section Grants</v>
      </c>
      <c r="D25" s="227" t="str">
        <f>Payments!J5</f>
        <v>Theatre Trips</v>
      </c>
      <c r="E25" s="211" t="str">
        <f>Payments!K5</f>
        <v>Weekly Subs</v>
      </c>
      <c r="F25" s="227" t="str">
        <f>Payments!L5</f>
        <v>Theatre Subs</v>
      </c>
      <c r="G25" s="227" t="str">
        <f>Payments!M5</f>
        <v>Annual Events</v>
      </c>
      <c r="H25" s="211" t="str">
        <f>Payments!N5</f>
        <v>Recreational Activities</v>
      </c>
      <c r="I25" s="227" t="str">
        <f>Payments!O5</f>
        <v>Meeting Expenses</v>
      </c>
      <c r="J25" s="227" t="str">
        <f>Payments!P5</f>
        <v>Travel Expenses</v>
      </c>
      <c r="K25" s="227" t="str">
        <f>Payments!Q5</f>
        <v>Stationery</v>
      </c>
      <c r="L25" s="211" t="str">
        <f>Payments!R5</f>
        <v>Bank Charges</v>
      </c>
      <c r="M25" s="211" t="str">
        <f>Payments!S5</f>
        <v>HO Payments</v>
      </c>
      <c r="N25" s="211" t="str">
        <f>Payments!T6</f>
        <v>Sports A</v>
      </c>
      <c r="O25" s="227" t="str">
        <f>Payments!U6</f>
        <v>Sports B</v>
      </c>
      <c r="P25" s="190"/>
      <c r="Q25" s="190"/>
      <c r="R25" s="190"/>
      <c r="S25" s="220" t="s">
        <v>9</v>
      </c>
    </row>
    <row r="26" spans="1:19">
      <c r="A26" s="55"/>
      <c r="B26" s="210"/>
      <c r="C26" s="212"/>
      <c r="D26" s="212"/>
      <c r="E26" s="210"/>
      <c r="F26" s="212"/>
      <c r="G26" s="212"/>
      <c r="H26" s="210"/>
      <c r="I26" s="212"/>
      <c r="J26" s="212"/>
      <c r="K26" s="212"/>
      <c r="L26" s="210"/>
      <c r="M26" s="210"/>
      <c r="N26" s="210"/>
      <c r="O26" s="212"/>
      <c r="P26" s="189" t="str">
        <f>Payments!V6</f>
        <v>Sports C</v>
      </c>
      <c r="Q26" s="189" t="str">
        <f>Payments!W6</f>
        <v>Sports D</v>
      </c>
      <c r="R26" s="189" t="str">
        <f>Payments!X6</f>
        <v>Sports E</v>
      </c>
      <c r="S26" s="210"/>
    </row>
    <row r="27" spans="1:19">
      <c r="A27" s="56"/>
      <c r="B27" s="43" t="s">
        <v>3</v>
      </c>
      <c r="C27" s="43" t="s">
        <v>3</v>
      </c>
      <c r="D27" s="34" t="s">
        <v>3</v>
      </c>
      <c r="E27" s="34" t="s">
        <v>3</v>
      </c>
      <c r="F27" s="34" t="s">
        <v>3</v>
      </c>
      <c r="G27" s="34" t="s">
        <v>3</v>
      </c>
      <c r="H27" s="34" t="s">
        <v>3</v>
      </c>
      <c r="I27" s="34" t="s">
        <v>3</v>
      </c>
      <c r="J27" s="34" t="s">
        <v>3</v>
      </c>
      <c r="K27" s="34" t="s">
        <v>3</v>
      </c>
      <c r="L27" s="34" t="s">
        <v>3</v>
      </c>
      <c r="M27" s="34" t="s">
        <v>3</v>
      </c>
      <c r="N27" s="34" t="s">
        <v>3</v>
      </c>
      <c r="O27" s="34" t="s">
        <v>4</v>
      </c>
      <c r="P27" s="34"/>
      <c r="Q27" s="34"/>
      <c r="R27" s="34"/>
      <c r="S27" s="43" t="s">
        <v>3</v>
      </c>
    </row>
    <row r="28" spans="1:19">
      <c r="A28" s="47" t="s">
        <v>21</v>
      </c>
      <c r="B28" s="76">
        <f>Payments!H61</f>
        <v>0</v>
      </c>
      <c r="C28" s="76">
        <f>Payments!I61</f>
        <v>0</v>
      </c>
      <c r="D28" s="76">
        <f>Payments!J61</f>
        <v>0</v>
      </c>
      <c r="E28" s="76">
        <f>Payments!K61</f>
        <v>0</v>
      </c>
      <c r="F28" s="76">
        <f>Payments!L61</f>
        <v>0</v>
      </c>
      <c r="G28" s="76">
        <f>Payments!M61</f>
        <v>0</v>
      </c>
      <c r="H28" s="76">
        <f>Payments!N61</f>
        <v>0</v>
      </c>
      <c r="I28" s="76">
        <f>Payments!O61</f>
        <v>0</v>
      </c>
      <c r="J28" s="76">
        <f>Payments!P61</f>
        <v>0</v>
      </c>
      <c r="K28" s="76">
        <f>Payments!Q61</f>
        <v>0</v>
      </c>
      <c r="L28" s="76">
        <f>Payments!R61</f>
        <v>0</v>
      </c>
      <c r="M28" s="76">
        <f>Payments!S61</f>
        <v>0</v>
      </c>
      <c r="N28" s="76">
        <f>Payments!T61</f>
        <v>0</v>
      </c>
      <c r="O28" s="76">
        <f>Payments!Z61</f>
        <v>0</v>
      </c>
      <c r="P28" s="76">
        <f>Payments!AA61</f>
        <v>0</v>
      </c>
      <c r="Q28" s="76">
        <f>Payments!AB61</f>
        <v>0</v>
      </c>
      <c r="R28" s="76">
        <f>Payments!AC61</f>
        <v>0</v>
      </c>
      <c r="S28" s="76">
        <f>SUM(B28:O28)</f>
        <v>0</v>
      </c>
    </row>
    <row r="29" spans="1:19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1:19">
      <c r="A30" s="47" t="s">
        <v>48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77">
        <f>SUM(B30:O30)</f>
        <v>0</v>
      </c>
    </row>
    <row r="31" spans="1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7"/>
    </row>
    <row r="32" spans="1:19">
      <c r="A32" s="51" t="s">
        <v>121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7"/>
    </row>
    <row r="33" spans="1:19">
      <c r="A33" s="47" t="s">
        <v>133</v>
      </c>
      <c r="B33" s="157" t="s">
        <v>123</v>
      </c>
      <c r="C33" s="78">
        <f>-'Debtors &amp; Prepayment'!D5</f>
        <v>0</v>
      </c>
      <c r="D33" s="78">
        <f>-'Debtors &amp; Prepayment'!D6</f>
        <v>0</v>
      </c>
      <c r="E33" s="78">
        <f>-'Debtors &amp; Prepayment'!D7</f>
        <v>0</v>
      </c>
      <c r="F33" s="78">
        <f>-'Debtors &amp; Prepayment'!D8</f>
        <v>0</v>
      </c>
      <c r="G33" s="78">
        <f>-'Debtors &amp; Prepayment'!D9</f>
        <v>0</v>
      </c>
      <c r="H33" s="78">
        <f>-'Debtors &amp; Prepayment'!D10</f>
        <v>0</v>
      </c>
      <c r="I33" s="78">
        <f>-'Debtors &amp; Prepayment'!D11</f>
        <v>0</v>
      </c>
      <c r="J33" s="78">
        <f>-'Debtors &amp; Prepayment'!D12</f>
        <v>0</v>
      </c>
      <c r="K33" s="78">
        <f>-'Debtors &amp; Prepayment'!D13</f>
        <v>0</v>
      </c>
      <c r="L33" s="78">
        <f>-'Debtors &amp; Prepayment'!D14</f>
        <v>0</v>
      </c>
      <c r="M33" s="78">
        <f>-'Debtors &amp; Prepayment'!E14</f>
        <v>0</v>
      </c>
      <c r="N33" s="78">
        <f>-'Debtors &amp; Prepayment'!F14</f>
        <v>0</v>
      </c>
      <c r="O33" s="78">
        <f>-'Debtors &amp; Prepayment'!D15</f>
        <v>0</v>
      </c>
      <c r="P33" s="78">
        <f>-'Debtors &amp; Prepayment'!E15</f>
        <v>0</v>
      </c>
      <c r="Q33" s="78">
        <f>-'Debtors &amp; Prepayment'!F15</f>
        <v>0</v>
      </c>
      <c r="R33" s="78">
        <f>-'Debtors &amp; Prepayment'!G15</f>
        <v>0</v>
      </c>
      <c r="S33" s="77">
        <f>SUM(B33:O33)</f>
        <v>0</v>
      </c>
    </row>
    <row r="34" spans="1:19">
      <c r="A34" s="47" t="s">
        <v>139</v>
      </c>
      <c r="B34" s="157" t="s">
        <v>123</v>
      </c>
      <c r="C34" s="78">
        <f>'Creditors &amp; Accruals'!D5</f>
        <v>0</v>
      </c>
      <c r="D34" s="78">
        <f>'Creditors &amp; Accruals'!D6</f>
        <v>0</v>
      </c>
      <c r="E34" s="78">
        <f>'Creditors &amp; Accruals'!D7</f>
        <v>0</v>
      </c>
      <c r="F34" s="78">
        <f>'Creditors &amp; Accruals'!D8</f>
        <v>0</v>
      </c>
      <c r="G34" s="78">
        <f>'Creditors &amp; Accruals'!D9</f>
        <v>0</v>
      </c>
      <c r="H34" s="78">
        <f>'Creditors &amp; Accruals'!D10</f>
        <v>0</v>
      </c>
      <c r="I34" s="78">
        <f>'Creditors &amp; Accruals'!D11</f>
        <v>0</v>
      </c>
      <c r="J34" s="78">
        <f>'Creditors &amp; Accruals'!D12</f>
        <v>0</v>
      </c>
      <c r="K34" s="78">
        <f>'Creditors &amp; Accruals'!D13</f>
        <v>0</v>
      </c>
      <c r="L34" s="78">
        <f>'Creditors &amp; Accruals'!D14</f>
        <v>0</v>
      </c>
      <c r="M34" s="78">
        <f>'Creditors &amp; Accruals'!E14</f>
        <v>0</v>
      </c>
      <c r="N34" s="78">
        <f>'Creditors &amp; Accruals'!F14</f>
        <v>0</v>
      </c>
      <c r="O34" s="78">
        <f>'Creditors &amp; Accruals'!D15</f>
        <v>0</v>
      </c>
      <c r="P34" s="78">
        <f>'Creditors &amp; Accruals'!E15</f>
        <v>0</v>
      </c>
      <c r="Q34" s="78">
        <f>'Creditors &amp; Accruals'!F15</f>
        <v>0</v>
      </c>
      <c r="R34" s="78">
        <f>'Creditors &amp; Accruals'!G15</f>
        <v>0</v>
      </c>
      <c r="S34" s="77">
        <f>SUM(B34:O34)</f>
        <v>0</v>
      </c>
    </row>
    <row r="35" spans="1:19" s="156" customFormat="1">
      <c r="A35" s="155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1:19" s="156" customFormat="1">
      <c r="A36" s="155" t="s">
        <v>122</v>
      </c>
      <c r="B36" s="157" t="s">
        <v>123</v>
      </c>
      <c r="C36" s="157" t="s">
        <v>123</v>
      </c>
      <c r="D36" s="78">
        <f>-Stock!D5</f>
        <v>0</v>
      </c>
      <c r="E36" s="78">
        <f>-Stock!D6</f>
        <v>0</v>
      </c>
      <c r="F36" s="78">
        <f>-Stock!D7</f>
        <v>0</v>
      </c>
      <c r="G36" s="78">
        <f>-Stock!D8</f>
        <v>0</v>
      </c>
      <c r="H36" s="78">
        <f>-Stock!D9</f>
        <v>0</v>
      </c>
      <c r="I36" s="78">
        <f>-Stock!D10</f>
        <v>0</v>
      </c>
      <c r="J36" s="78">
        <f>-Stock!D11</f>
        <v>0</v>
      </c>
      <c r="K36" s="78">
        <f>-Stock!D12</f>
        <v>0</v>
      </c>
      <c r="L36" s="157" t="s">
        <v>123</v>
      </c>
      <c r="M36" s="157" t="s">
        <v>123</v>
      </c>
      <c r="N36" s="157" t="s">
        <v>123</v>
      </c>
      <c r="O36" s="157" t="s">
        <v>123</v>
      </c>
      <c r="P36" s="157" t="s">
        <v>123</v>
      </c>
      <c r="Q36" s="157" t="s">
        <v>123</v>
      </c>
      <c r="R36" s="157" t="s">
        <v>123</v>
      </c>
      <c r="S36" s="77">
        <f>SUM(B36:O36)</f>
        <v>0</v>
      </c>
    </row>
    <row r="37" spans="1:19">
      <c r="A37" s="51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7"/>
    </row>
    <row r="38" spans="1:19" ht="15.75" thickBot="1">
      <c r="A38" s="115" t="s">
        <v>11</v>
      </c>
      <c r="B38" s="53">
        <f t="shared" ref="B38:S38" si="2">SUM(B28:B37)</f>
        <v>0</v>
      </c>
      <c r="C38" s="53">
        <f t="shared" si="2"/>
        <v>0</v>
      </c>
      <c r="D38" s="53">
        <f t="shared" si="2"/>
        <v>0</v>
      </c>
      <c r="E38" s="53">
        <f t="shared" si="2"/>
        <v>0</v>
      </c>
      <c r="F38" s="53">
        <f t="shared" si="2"/>
        <v>0</v>
      </c>
      <c r="G38" s="53">
        <f t="shared" si="2"/>
        <v>0</v>
      </c>
      <c r="H38" s="53">
        <f t="shared" si="2"/>
        <v>0</v>
      </c>
      <c r="I38" s="53">
        <f t="shared" si="2"/>
        <v>0</v>
      </c>
      <c r="J38" s="53">
        <f t="shared" si="2"/>
        <v>0</v>
      </c>
      <c r="K38" s="53">
        <f t="shared" si="2"/>
        <v>0</v>
      </c>
      <c r="L38" s="53">
        <f t="shared" si="2"/>
        <v>0</v>
      </c>
      <c r="M38" s="53">
        <f t="shared" ref="M38:N38" si="3">SUM(M28:M37)</f>
        <v>0</v>
      </c>
      <c r="N38" s="53">
        <f t="shared" si="3"/>
        <v>0</v>
      </c>
      <c r="O38" s="53">
        <f t="shared" si="2"/>
        <v>0</v>
      </c>
      <c r="P38" s="53">
        <f t="shared" ref="P38:R38" si="4">SUM(P28:P37)</f>
        <v>0</v>
      </c>
      <c r="Q38" s="53">
        <f t="shared" si="4"/>
        <v>0</v>
      </c>
      <c r="R38" s="53">
        <f t="shared" si="4"/>
        <v>0</v>
      </c>
      <c r="S38" s="53">
        <f t="shared" si="2"/>
        <v>0</v>
      </c>
    </row>
    <row r="39" spans="1:19" ht="15.75" thickTop="1"/>
    <row r="40" spans="1:19" ht="15.75" thickBot="1">
      <c r="A40" s="160" t="s">
        <v>142</v>
      </c>
      <c r="B40" s="161" t="s">
        <v>123</v>
      </c>
      <c r="C40" s="53">
        <f t="shared" ref="C40:S40" si="5">C20-C38</f>
        <v>0</v>
      </c>
      <c r="D40" s="53">
        <f t="shared" si="5"/>
        <v>0</v>
      </c>
      <c r="E40" s="53">
        <f t="shared" si="5"/>
        <v>0</v>
      </c>
      <c r="F40" s="53">
        <f t="shared" si="5"/>
        <v>0</v>
      </c>
      <c r="G40" s="53">
        <f t="shared" si="5"/>
        <v>0</v>
      </c>
      <c r="H40" s="53">
        <f t="shared" si="5"/>
        <v>0</v>
      </c>
      <c r="I40" s="53">
        <f t="shared" si="5"/>
        <v>0</v>
      </c>
      <c r="J40" s="53">
        <f t="shared" si="5"/>
        <v>0</v>
      </c>
      <c r="K40" s="53">
        <f t="shared" si="5"/>
        <v>0</v>
      </c>
      <c r="L40" s="53">
        <f t="shared" si="5"/>
        <v>0</v>
      </c>
      <c r="M40" s="53">
        <f t="shared" si="5"/>
        <v>0</v>
      </c>
      <c r="N40" s="53">
        <f t="shared" si="5"/>
        <v>0</v>
      </c>
      <c r="O40" s="53">
        <f t="shared" si="5"/>
        <v>0</v>
      </c>
      <c r="P40" s="53">
        <f t="shared" ref="P40:R40" si="6">P20-P38</f>
        <v>0</v>
      </c>
      <c r="Q40" s="53">
        <f t="shared" si="6"/>
        <v>0</v>
      </c>
      <c r="R40" s="53">
        <f t="shared" si="6"/>
        <v>0</v>
      </c>
      <c r="S40" s="53">
        <f t="shared" si="5"/>
        <v>0</v>
      </c>
    </row>
    <row r="41" spans="1:19" ht="15.75" thickTop="1"/>
    <row r="42" spans="1:19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9">
      <c r="A44" s="58"/>
      <c r="B44" s="58"/>
      <c r="C44" s="58"/>
      <c r="D44" s="58"/>
      <c r="E44" s="58"/>
      <c r="F44" s="59"/>
      <c r="G44" s="58"/>
      <c r="H44" s="58"/>
      <c r="I44" s="58"/>
      <c r="J44" s="58"/>
      <c r="K44" s="58"/>
      <c r="L44" s="58"/>
      <c r="M44" s="58"/>
      <c r="N44" s="58"/>
    </row>
    <row r="45" spans="1:19">
      <c r="A45" s="58"/>
      <c r="B45" s="58"/>
      <c r="C45" s="58"/>
      <c r="D45" s="58"/>
      <c r="E45" s="58"/>
      <c r="F45" s="60"/>
      <c r="G45" s="58"/>
      <c r="H45" s="58"/>
      <c r="I45" s="58"/>
      <c r="J45" s="58"/>
      <c r="K45" s="58"/>
      <c r="L45" s="58"/>
      <c r="M45" s="58"/>
      <c r="N45" s="58"/>
    </row>
    <row r="46" spans="1:19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8" spans="1:19">
      <c r="A48" s="58"/>
      <c r="B48" s="58"/>
      <c r="C48" s="61"/>
      <c r="D48" s="61"/>
      <c r="E48" s="61"/>
    </row>
    <row r="49" spans="1:5">
      <c r="A49" s="58"/>
      <c r="B49" s="58"/>
      <c r="C49" s="58"/>
      <c r="D49" s="58"/>
      <c r="E49" s="58"/>
    </row>
    <row r="50" spans="1:5">
      <c r="A50" s="58"/>
      <c r="B50" s="58"/>
      <c r="C50" s="58"/>
      <c r="D50" s="58"/>
      <c r="E50" s="58"/>
    </row>
    <row r="51" spans="1:5">
      <c r="A51" s="58"/>
      <c r="B51" s="58"/>
      <c r="C51" s="58"/>
      <c r="D51" s="58"/>
      <c r="E51" s="58"/>
    </row>
    <row r="52" spans="1:5">
      <c r="A52" s="62"/>
      <c r="B52" s="58"/>
      <c r="C52" s="58"/>
      <c r="D52" s="58"/>
      <c r="E52" s="58"/>
    </row>
    <row r="53" spans="1:5">
      <c r="A53" s="58"/>
      <c r="B53" s="58"/>
      <c r="C53" s="58"/>
      <c r="D53" s="58"/>
      <c r="E53" s="58"/>
    </row>
    <row r="54" spans="1:5">
      <c r="A54" s="58"/>
      <c r="B54" s="58"/>
      <c r="C54" s="58"/>
      <c r="D54" s="58"/>
      <c r="E54" s="58"/>
    </row>
    <row r="55" spans="1:5">
      <c r="A55" s="58"/>
      <c r="B55" s="58"/>
      <c r="C55" s="58"/>
      <c r="D55" s="58"/>
      <c r="E55" s="58"/>
    </row>
    <row r="56" spans="1:5">
      <c r="A56" s="58"/>
      <c r="B56" s="58"/>
      <c r="C56" s="58"/>
      <c r="D56" s="58"/>
      <c r="E56" s="58"/>
    </row>
    <row r="57" spans="1:5">
      <c r="A57" s="58"/>
      <c r="B57" s="58"/>
      <c r="C57" s="58"/>
      <c r="D57" s="58"/>
      <c r="E57" s="58"/>
    </row>
    <row r="58" spans="1:5">
      <c r="A58" s="58"/>
      <c r="B58" s="58"/>
      <c r="C58" s="58"/>
      <c r="D58" s="58"/>
      <c r="E58" s="58"/>
    </row>
    <row r="59" spans="1:5">
      <c r="A59" s="62"/>
      <c r="B59" s="58"/>
      <c r="C59" s="58"/>
      <c r="D59" s="58"/>
      <c r="E59" s="58"/>
    </row>
    <row r="60" spans="1:5">
      <c r="A60" s="58"/>
      <c r="B60" s="58"/>
      <c r="C60" s="58"/>
      <c r="D60" s="58"/>
      <c r="E60" s="58"/>
    </row>
    <row r="61" spans="1:5">
      <c r="A61" s="58"/>
      <c r="B61" s="58"/>
      <c r="C61" s="58"/>
      <c r="D61" s="58"/>
      <c r="E61" s="58"/>
    </row>
    <row r="62" spans="1:5">
      <c r="A62" s="58"/>
      <c r="B62" s="58"/>
      <c r="C62" s="58"/>
      <c r="D62" s="58"/>
      <c r="E62" s="58"/>
    </row>
    <row r="63" spans="1:5">
      <c r="A63" s="58"/>
      <c r="B63" s="58"/>
      <c r="C63" s="58"/>
      <c r="D63" s="58"/>
      <c r="E63" s="58"/>
    </row>
    <row r="64" spans="1:5">
      <c r="A64" s="58"/>
      <c r="B64" s="58"/>
      <c r="C64" s="58"/>
      <c r="D64" s="58"/>
      <c r="E64" s="58"/>
    </row>
    <row r="65" spans="1:5">
      <c r="A65" s="58"/>
      <c r="B65" s="58"/>
      <c r="C65" s="58"/>
      <c r="D65" s="58"/>
      <c r="E65" s="58"/>
    </row>
    <row r="66" spans="1:5">
      <c r="A66" s="58"/>
      <c r="B66" s="58"/>
      <c r="C66" s="58"/>
      <c r="D66" s="58"/>
      <c r="E66" s="58"/>
    </row>
    <row r="67" spans="1:5">
      <c r="A67" s="58"/>
      <c r="B67" s="58"/>
      <c r="C67" s="58"/>
      <c r="D67" s="58"/>
      <c r="E67" s="58"/>
    </row>
    <row r="68" spans="1:5">
      <c r="A68" s="58"/>
      <c r="B68" s="58"/>
      <c r="C68" s="58"/>
      <c r="D68" s="58"/>
      <c r="E68" s="58"/>
    </row>
    <row r="69" spans="1:5">
      <c r="A69" s="58"/>
      <c r="B69" s="58"/>
      <c r="C69" s="58"/>
      <c r="D69" s="58"/>
      <c r="E69" s="58"/>
    </row>
  </sheetData>
  <mergeCells count="32">
    <mergeCell ref="L25:L26"/>
    <mergeCell ref="O25:O26"/>
    <mergeCell ref="S9:S10"/>
    <mergeCell ref="S25:S26"/>
    <mergeCell ref="G4:H4"/>
    <mergeCell ref="G25:G26"/>
    <mergeCell ref="H25:H26"/>
    <mergeCell ref="I25:I26"/>
    <mergeCell ref="J25:J26"/>
    <mergeCell ref="K25:K26"/>
    <mergeCell ref="L9:L10"/>
    <mergeCell ref="O9:O10"/>
    <mergeCell ref="H9:H10"/>
    <mergeCell ref="I9:I10"/>
    <mergeCell ref="J9:J10"/>
    <mergeCell ref="K9:K10"/>
    <mergeCell ref="M25:M26"/>
    <mergeCell ref="N25:N26"/>
    <mergeCell ref="A2:U2"/>
    <mergeCell ref="C9:C10"/>
    <mergeCell ref="B9:B10"/>
    <mergeCell ref="D9:D10"/>
    <mergeCell ref="E9:E10"/>
    <mergeCell ref="F9:F10"/>
    <mergeCell ref="G9:G10"/>
    <mergeCell ref="M9:M10"/>
    <mergeCell ref="N9:N10"/>
    <mergeCell ref="B25:B26"/>
    <mergeCell ref="C25:C26"/>
    <mergeCell ref="D25:D26"/>
    <mergeCell ref="E25:E26"/>
    <mergeCell ref="F25:F26"/>
  </mergeCells>
  <phoneticPr fontId="0" type="noConversion"/>
  <pageMargins left="0.25" right="0.25" top="0.34" bottom="0.26" header="0.5" footer="0.5"/>
  <pageSetup paperSize="9" scale="66" orientation="landscape" r:id="rId1"/>
  <headerFooter alignWithMargins="0"/>
  <ignoredErrors>
    <ignoredError sqref="D9:E9 O10 O26 B9 D25:L26 F10:L10 F9:I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D29"/>
  <sheetViews>
    <sheetView zoomScaleNormal="100" workbookViewId="0">
      <selection activeCell="D6" sqref="D6"/>
    </sheetView>
  </sheetViews>
  <sheetFormatPr defaultRowHeight="12.75"/>
  <cols>
    <col min="1" max="1" width="31.7109375" customWidth="1"/>
    <col min="2" max="4" width="13.5703125" style="107" customWidth="1"/>
  </cols>
  <sheetData>
    <row r="2" spans="1:4">
      <c r="A2" s="1" t="s">
        <v>78</v>
      </c>
      <c r="B2" s="124"/>
    </row>
    <row r="4" spans="1:4" ht="13.5" thickBot="1"/>
    <row r="5" spans="1:4" ht="13.5" thickBot="1">
      <c r="B5" s="105" t="s">
        <v>74</v>
      </c>
      <c r="D5" s="112">
        <v>0</v>
      </c>
    </row>
    <row r="6" spans="1:4" ht="13.5" thickBot="1">
      <c r="B6" s="105" t="s">
        <v>75</v>
      </c>
      <c r="D6" s="113">
        <f>D5+Receipts!F56-Payments!G61</f>
        <v>0</v>
      </c>
    </row>
    <row r="10" spans="1:4">
      <c r="B10" s="108" t="s">
        <v>3</v>
      </c>
      <c r="C10" s="108" t="s">
        <v>3</v>
      </c>
    </row>
    <row r="11" spans="1:4">
      <c r="A11" t="s">
        <v>17</v>
      </c>
    </row>
    <row r="12" spans="1:4">
      <c r="A12" t="s">
        <v>16</v>
      </c>
      <c r="B12" s="110"/>
      <c r="C12" s="119">
        <v>0</v>
      </c>
    </row>
    <row r="14" spans="1:4">
      <c r="A14" s="1" t="s">
        <v>12</v>
      </c>
    </row>
    <row r="16" spans="1:4">
      <c r="A16" t="s">
        <v>13</v>
      </c>
      <c r="B16" s="120">
        <f>Payments!G61-Payments!AC61</f>
        <v>0</v>
      </c>
    </row>
    <row r="17" spans="1:3">
      <c r="B17" s="110"/>
    </row>
    <row r="18" spans="1:3">
      <c r="A18" s="1" t="s">
        <v>14</v>
      </c>
    </row>
    <row r="19" spans="1:3">
      <c r="A19" s="2"/>
    </row>
    <row r="20" spans="1:3">
      <c r="A20" t="s">
        <v>15</v>
      </c>
      <c r="B20" s="120">
        <f>Receipts!F56-Receipts!Z56</f>
        <v>0</v>
      </c>
    </row>
    <row r="21" spans="1:3">
      <c r="B21" s="110"/>
    </row>
    <row r="23" spans="1:3" ht="13.5" thickBot="1">
      <c r="A23" t="s">
        <v>9</v>
      </c>
      <c r="B23" s="111"/>
      <c r="C23" s="109">
        <f>C12-B16+B20</f>
        <v>0</v>
      </c>
    </row>
    <row r="24" spans="1:3" ht="13.5" thickTop="1"/>
    <row r="26" spans="1:3">
      <c r="A26" t="s">
        <v>17</v>
      </c>
    </row>
    <row r="27" spans="1:3" ht="13.5" thickBot="1">
      <c r="A27" t="s">
        <v>18</v>
      </c>
      <c r="C27" s="109">
        <f>D6</f>
        <v>0</v>
      </c>
    </row>
    <row r="28" spans="1:3" ht="13.5" thickTop="1"/>
    <row r="29" spans="1:3" ht="15.75">
      <c r="A29" t="s">
        <v>19</v>
      </c>
      <c r="C29" s="114" t="str">
        <f>IF(C27=C23,"YES","NO")</f>
        <v>YES</v>
      </c>
    </row>
  </sheetData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34"/>
  <sheetViews>
    <sheetView workbookViewId="0">
      <selection activeCell="I16" sqref="I16"/>
    </sheetView>
  </sheetViews>
  <sheetFormatPr defaultRowHeight="12.75"/>
  <cols>
    <col min="1" max="1" width="36.85546875" customWidth="1"/>
    <col min="2" max="2" width="3.85546875" customWidth="1"/>
    <col min="4" max="4" width="3.7109375" customWidth="1"/>
    <col min="5" max="5" width="36.85546875" customWidth="1"/>
    <col min="6" max="6" width="3.85546875" customWidth="1"/>
    <col min="8" max="8" width="3.85546875" customWidth="1"/>
    <col min="9" max="9" width="36.85546875" customWidth="1"/>
    <col min="10" max="10" width="3.85546875" customWidth="1"/>
  </cols>
  <sheetData>
    <row r="1" spans="1:3">
      <c r="A1" s="1" t="s">
        <v>84</v>
      </c>
    </row>
    <row r="3" spans="1:3">
      <c r="A3" s="105" t="s">
        <v>88</v>
      </c>
      <c r="C3" s="177">
        <f>SUM(C21,G21)</f>
        <v>0</v>
      </c>
    </row>
    <row r="4" spans="1:3">
      <c r="C4" s="178"/>
    </row>
    <row r="5" spans="1:3">
      <c r="A5" s="105" t="s">
        <v>89</v>
      </c>
      <c r="C5" s="177">
        <f>SUM(C23,G23,K23)</f>
        <v>0</v>
      </c>
    </row>
    <row r="6" spans="1:3">
      <c r="A6" s="105"/>
      <c r="C6" s="148"/>
    </row>
    <row r="7" spans="1:3">
      <c r="A7" s="105" t="s">
        <v>85</v>
      </c>
      <c r="C7" s="148">
        <f>Payments!AA61</f>
        <v>0</v>
      </c>
    </row>
    <row r="9" spans="1:3">
      <c r="A9" s="105" t="s">
        <v>86</v>
      </c>
      <c r="C9" s="148">
        <f>C27+G27+K27</f>
        <v>0</v>
      </c>
    </row>
    <row r="11" spans="1:3" ht="13.5" thickBot="1">
      <c r="A11" s="105" t="s">
        <v>87</v>
      </c>
      <c r="C11" s="149">
        <f>C3-C5+C7-C9</f>
        <v>0</v>
      </c>
    </row>
    <row r="12" spans="1:3" ht="13.5" thickTop="1"/>
    <row r="13" spans="1:3">
      <c r="A13" s="1" t="s">
        <v>91</v>
      </c>
    </row>
    <row r="15" spans="1:3">
      <c r="A15" s="105" t="s">
        <v>92</v>
      </c>
      <c r="C15">
        <v>3</v>
      </c>
    </row>
    <row r="16" spans="1:3">
      <c r="A16" s="105" t="s">
        <v>93</v>
      </c>
      <c r="C16">
        <v>5</v>
      </c>
    </row>
    <row r="17" spans="1:11">
      <c r="A17" s="105" t="s">
        <v>94</v>
      </c>
      <c r="C17">
        <v>10</v>
      </c>
    </row>
    <row r="19" spans="1:11">
      <c r="A19" s="150" t="s">
        <v>146</v>
      </c>
    </row>
    <row r="21" spans="1:11">
      <c r="A21" s="105" t="s">
        <v>90</v>
      </c>
      <c r="C21" s="147">
        <v>0</v>
      </c>
      <c r="E21" s="105" t="s">
        <v>99</v>
      </c>
      <c r="G21" s="147">
        <v>0</v>
      </c>
      <c r="I21" s="105" t="s">
        <v>104</v>
      </c>
      <c r="K21" s="147">
        <v>0</v>
      </c>
    </row>
    <row r="23" spans="1:11">
      <c r="A23" s="105" t="s">
        <v>95</v>
      </c>
      <c r="C23" s="147">
        <v>0</v>
      </c>
      <c r="E23" s="105" t="s">
        <v>100</v>
      </c>
      <c r="G23" s="147">
        <v>0</v>
      </c>
      <c r="I23" s="105" t="s">
        <v>105</v>
      </c>
      <c r="K23" s="147">
        <v>0</v>
      </c>
    </row>
    <row r="25" spans="1:11">
      <c r="A25" s="105" t="s">
        <v>96</v>
      </c>
      <c r="C25" s="147">
        <f>C16</f>
        <v>5</v>
      </c>
      <c r="E25" s="105" t="s">
        <v>101</v>
      </c>
      <c r="G25" s="147">
        <f>C16</f>
        <v>5</v>
      </c>
      <c r="I25" s="105" t="s">
        <v>106</v>
      </c>
      <c r="K25" s="147">
        <f>C16</f>
        <v>5</v>
      </c>
    </row>
    <row r="27" spans="1:11">
      <c r="A27" s="105" t="s">
        <v>97</v>
      </c>
      <c r="C27">
        <f>C21/C25</f>
        <v>0</v>
      </c>
      <c r="E27" s="105" t="s">
        <v>102</v>
      </c>
      <c r="G27">
        <f>G21/G25</f>
        <v>0</v>
      </c>
      <c r="I27" s="105" t="s">
        <v>107</v>
      </c>
      <c r="K27">
        <f>K21/K25</f>
        <v>0</v>
      </c>
    </row>
    <row r="29" spans="1:11" ht="13.5" thickBot="1">
      <c r="A29" s="105" t="s">
        <v>98</v>
      </c>
      <c r="C29" s="151">
        <f>C21-C23-C27</f>
        <v>0</v>
      </c>
      <c r="E29" s="105" t="s">
        <v>103</v>
      </c>
      <c r="G29" s="151">
        <f>G21-G23-G27</f>
        <v>0</v>
      </c>
      <c r="I29" s="105" t="s">
        <v>108</v>
      </c>
      <c r="K29" s="151">
        <f>K21-K23-K27</f>
        <v>0</v>
      </c>
    </row>
    <row r="30" spans="1:11" ht="13.5" thickTop="1"/>
    <row r="32" spans="1:11" ht="13.5" thickBot="1">
      <c r="A32" s="150" t="s">
        <v>109</v>
      </c>
      <c r="C32" s="153">
        <f>SUM(C29,G29,K29)</f>
        <v>0</v>
      </c>
    </row>
    <row r="33" spans="1:3" ht="13.5" thickTop="1"/>
    <row r="34" spans="1:3">
      <c r="A34" s="105" t="s">
        <v>110</v>
      </c>
      <c r="C34" s="152" t="str">
        <f>IF(C32-C11=0,"YES","NO")</f>
        <v>YES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5"/>
  <sheetViews>
    <sheetView workbookViewId="0">
      <selection activeCell="B9" sqref="B9"/>
    </sheetView>
  </sheetViews>
  <sheetFormatPr defaultRowHeight="12.75"/>
  <cols>
    <col min="1" max="1" width="18.28515625" customWidth="1"/>
    <col min="2" max="4" width="10.140625" customWidth="1"/>
  </cols>
  <sheetData>
    <row r="1" spans="1:4">
      <c r="A1" s="1" t="s">
        <v>72</v>
      </c>
    </row>
    <row r="2" spans="1:4">
      <c r="A2" s="1"/>
    </row>
    <row r="3" spans="1:4">
      <c r="A3" s="2" t="s">
        <v>111</v>
      </c>
      <c r="B3" s="2" t="s">
        <v>112</v>
      </c>
      <c r="C3" s="2" t="s">
        <v>113</v>
      </c>
      <c r="D3" s="2" t="s">
        <v>114</v>
      </c>
    </row>
    <row r="4" spans="1:4">
      <c r="A4" s="1"/>
      <c r="B4" s="105"/>
      <c r="C4" s="105"/>
      <c r="D4" s="105"/>
    </row>
    <row r="5" spans="1:4">
      <c r="A5" s="105" t="s">
        <v>115</v>
      </c>
      <c r="B5" s="147">
        <v>0</v>
      </c>
      <c r="C5" s="147">
        <v>0</v>
      </c>
      <c r="D5">
        <f t="shared" ref="D5:D12" si="0">B5*C5</f>
        <v>0</v>
      </c>
    </row>
    <row r="6" spans="1:4">
      <c r="A6" s="105" t="s">
        <v>116</v>
      </c>
      <c r="B6" s="147">
        <v>0</v>
      </c>
      <c r="C6" s="147">
        <v>0</v>
      </c>
      <c r="D6">
        <f t="shared" si="0"/>
        <v>0</v>
      </c>
    </row>
    <row r="7" spans="1:4">
      <c r="A7" s="105" t="s">
        <v>117</v>
      </c>
      <c r="B7" s="147">
        <v>0</v>
      </c>
      <c r="C7" s="147">
        <v>0</v>
      </c>
      <c r="D7">
        <f t="shared" si="0"/>
        <v>0</v>
      </c>
    </row>
    <row r="8" spans="1:4">
      <c r="A8" s="105" t="s">
        <v>118</v>
      </c>
      <c r="B8" s="147">
        <v>0</v>
      </c>
      <c r="C8" s="147">
        <v>0</v>
      </c>
      <c r="D8">
        <f t="shared" si="0"/>
        <v>0</v>
      </c>
    </row>
    <row r="9" spans="1:4">
      <c r="A9" s="105" t="s">
        <v>119</v>
      </c>
      <c r="B9" s="147">
        <v>0</v>
      </c>
      <c r="C9" s="147">
        <v>0</v>
      </c>
      <c r="D9">
        <f t="shared" si="0"/>
        <v>0</v>
      </c>
    </row>
    <row r="10" spans="1:4">
      <c r="A10" s="105" t="s">
        <v>124</v>
      </c>
      <c r="B10" s="147">
        <v>0</v>
      </c>
      <c r="C10" s="147">
        <v>0</v>
      </c>
      <c r="D10">
        <f t="shared" si="0"/>
        <v>0</v>
      </c>
    </row>
    <row r="11" spans="1:4">
      <c r="A11" s="158" t="s">
        <v>125</v>
      </c>
      <c r="B11" s="147">
        <v>0</v>
      </c>
      <c r="C11" s="147">
        <v>0</v>
      </c>
      <c r="D11">
        <f t="shared" si="0"/>
        <v>0</v>
      </c>
    </row>
    <row r="12" spans="1:4">
      <c r="A12" s="158" t="s">
        <v>126</v>
      </c>
      <c r="B12" s="147">
        <v>0</v>
      </c>
      <c r="C12" s="147">
        <v>0</v>
      </c>
      <c r="D12">
        <f t="shared" si="0"/>
        <v>0</v>
      </c>
    </row>
    <row r="14" spans="1:4" ht="13.5" thickBot="1">
      <c r="D14" s="153">
        <f>SUM(D5:D13)</f>
        <v>0</v>
      </c>
    </row>
    <row r="15" spans="1:4" ht="13.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E18"/>
  <sheetViews>
    <sheetView workbookViewId="0">
      <selection activeCell="D6" sqref="D6"/>
    </sheetView>
  </sheetViews>
  <sheetFormatPr defaultRowHeight="12.75"/>
  <cols>
    <col min="1" max="2" width="20.7109375" customWidth="1"/>
    <col min="3" max="5" width="11.42578125" customWidth="1"/>
  </cols>
  <sheetData>
    <row r="1" spans="1:5">
      <c r="A1" s="1" t="s">
        <v>127</v>
      </c>
      <c r="B1" s="1"/>
    </row>
    <row r="3" spans="1:5">
      <c r="A3" s="2" t="s">
        <v>128</v>
      </c>
      <c r="B3" s="2" t="s">
        <v>141</v>
      </c>
      <c r="C3" s="159" t="s">
        <v>129</v>
      </c>
      <c r="D3" s="159" t="s">
        <v>130</v>
      </c>
      <c r="E3" s="159" t="s">
        <v>131</v>
      </c>
    </row>
    <row r="5" spans="1:5">
      <c r="A5" s="105" t="s">
        <v>134</v>
      </c>
      <c r="B5" s="179"/>
      <c r="C5" s="147"/>
      <c r="D5" s="147"/>
      <c r="E5">
        <f t="shared" ref="E5:E15" si="0">C5+D5</f>
        <v>0</v>
      </c>
    </row>
    <row r="6" spans="1:5">
      <c r="A6" s="105" t="s">
        <v>115</v>
      </c>
      <c r="B6" s="179"/>
      <c r="C6" s="147"/>
      <c r="D6" s="147"/>
      <c r="E6">
        <f t="shared" si="0"/>
        <v>0</v>
      </c>
    </row>
    <row r="7" spans="1:5">
      <c r="A7" s="105" t="s">
        <v>116</v>
      </c>
      <c r="B7" s="179"/>
      <c r="C7" s="147"/>
      <c r="D7" s="147"/>
      <c r="E7">
        <f t="shared" si="0"/>
        <v>0</v>
      </c>
    </row>
    <row r="8" spans="1:5">
      <c r="A8" s="105" t="s">
        <v>117</v>
      </c>
      <c r="B8" s="179"/>
      <c r="C8" s="147"/>
      <c r="D8" s="147"/>
      <c r="E8">
        <f t="shared" si="0"/>
        <v>0</v>
      </c>
    </row>
    <row r="9" spans="1:5">
      <c r="A9" s="105" t="s">
        <v>118</v>
      </c>
      <c r="B9" s="179"/>
      <c r="C9" s="147"/>
      <c r="D9" s="147"/>
      <c r="E9">
        <f t="shared" si="0"/>
        <v>0</v>
      </c>
    </row>
    <row r="10" spans="1:5">
      <c r="A10" s="105" t="s">
        <v>119</v>
      </c>
      <c r="B10" s="179"/>
      <c r="C10" s="147"/>
      <c r="D10" s="147"/>
      <c r="E10">
        <f t="shared" si="0"/>
        <v>0</v>
      </c>
    </row>
    <row r="11" spans="1:5">
      <c r="A11" s="105" t="s">
        <v>124</v>
      </c>
      <c r="B11" s="179"/>
      <c r="C11" s="147"/>
      <c r="D11" s="147"/>
      <c r="E11">
        <f t="shared" si="0"/>
        <v>0</v>
      </c>
    </row>
    <row r="12" spans="1:5">
      <c r="A12" s="105" t="s">
        <v>125</v>
      </c>
      <c r="B12" s="179"/>
      <c r="C12" s="147"/>
      <c r="D12" s="147"/>
      <c r="E12">
        <f t="shared" si="0"/>
        <v>0</v>
      </c>
    </row>
    <row r="13" spans="1:5">
      <c r="A13" s="105" t="s">
        <v>126</v>
      </c>
      <c r="B13" s="179"/>
      <c r="C13" s="147"/>
      <c r="D13" s="147"/>
      <c r="E13">
        <f t="shared" si="0"/>
        <v>0</v>
      </c>
    </row>
    <row r="14" spans="1:5">
      <c r="A14" s="105" t="s">
        <v>135</v>
      </c>
      <c r="B14" s="179"/>
      <c r="C14" s="147"/>
      <c r="D14" s="147"/>
      <c r="E14">
        <f t="shared" si="0"/>
        <v>0</v>
      </c>
    </row>
    <row r="15" spans="1:5">
      <c r="A15" s="105" t="s">
        <v>6</v>
      </c>
      <c r="B15" s="179"/>
      <c r="C15" s="147"/>
      <c r="D15" s="147"/>
      <c r="E15">
        <f t="shared" si="0"/>
        <v>0</v>
      </c>
    </row>
    <row r="17" spans="1:5" ht="13.5" thickBot="1">
      <c r="A17" s="150" t="s">
        <v>131</v>
      </c>
      <c r="B17" s="150"/>
      <c r="C17" s="151">
        <f>SUM(C4:C16)</f>
        <v>0</v>
      </c>
      <c r="D17" s="151">
        <f>SUM(D4:D16)</f>
        <v>0</v>
      </c>
      <c r="E17" s="151">
        <f>SUM(E4:E16)</f>
        <v>0</v>
      </c>
    </row>
    <row r="18" spans="1:5" ht="13.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E18"/>
  <sheetViews>
    <sheetView topLeftCell="A7" workbookViewId="0">
      <selection activeCell="E34" sqref="E34"/>
    </sheetView>
  </sheetViews>
  <sheetFormatPr defaultRowHeight="12.75"/>
  <cols>
    <col min="1" max="2" width="19.85546875" customWidth="1"/>
    <col min="3" max="5" width="11.42578125" customWidth="1"/>
  </cols>
  <sheetData>
    <row r="1" spans="1:5">
      <c r="A1" s="1" t="s">
        <v>140</v>
      </c>
      <c r="B1" s="1"/>
    </row>
    <row r="3" spans="1:5">
      <c r="A3" s="2" t="s">
        <v>128</v>
      </c>
      <c r="B3" s="2" t="s">
        <v>141</v>
      </c>
      <c r="C3" s="159" t="s">
        <v>136</v>
      </c>
      <c r="D3" s="159" t="s">
        <v>137</v>
      </c>
      <c r="E3" s="159" t="s">
        <v>131</v>
      </c>
    </row>
    <row r="5" spans="1:5">
      <c r="A5" s="105" t="s">
        <v>134</v>
      </c>
      <c r="B5" s="179"/>
      <c r="C5" s="147"/>
      <c r="D5" s="147"/>
      <c r="E5">
        <f t="shared" ref="E5:E15" si="0">C5+D5</f>
        <v>0</v>
      </c>
    </row>
    <row r="6" spans="1:5">
      <c r="A6" s="105" t="s">
        <v>115</v>
      </c>
      <c r="B6" s="179"/>
      <c r="C6" s="147"/>
      <c r="D6" s="147"/>
      <c r="E6">
        <f t="shared" si="0"/>
        <v>0</v>
      </c>
    </row>
    <row r="7" spans="1:5">
      <c r="A7" s="105" t="s">
        <v>116</v>
      </c>
      <c r="B7" s="179"/>
      <c r="C7" s="147"/>
      <c r="D7" s="147"/>
      <c r="E7">
        <f t="shared" si="0"/>
        <v>0</v>
      </c>
    </row>
    <row r="8" spans="1:5">
      <c r="A8" s="105" t="s">
        <v>117</v>
      </c>
      <c r="B8" s="179"/>
      <c r="C8" s="147"/>
      <c r="D8" s="147"/>
      <c r="E8">
        <f t="shared" si="0"/>
        <v>0</v>
      </c>
    </row>
    <row r="9" spans="1:5">
      <c r="A9" s="105" t="s">
        <v>118</v>
      </c>
      <c r="B9" s="179"/>
      <c r="C9" s="147"/>
      <c r="D9" s="147"/>
      <c r="E9">
        <f t="shared" si="0"/>
        <v>0</v>
      </c>
    </row>
    <row r="10" spans="1:5">
      <c r="A10" s="105" t="s">
        <v>119</v>
      </c>
      <c r="B10" s="179"/>
      <c r="C10" s="147"/>
      <c r="D10" s="147"/>
      <c r="E10">
        <f t="shared" si="0"/>
        <v>0</v>
      </c>
    </row>
    <row r="11" spans="1:5">
      <c r="A11" s="105" t="s">
        <v>124</v>
      </c>
      <c r="B11" s="179"/>
      <c r="C11" s="147"/>
      <c r="D11" s="147"/>
      <c r="E11">
        <f t="shared" si="0"/>
        <v>0</v>
      </c>
    </row>
    <row r="12" spans="1:5">
      <c r="A12" s="105" t="s">
        <v>125</v>
      </c>
      <c r="B12" s="179"/>
      <c r="C12" s="147"/>
      <c r="D12" s="147"/>
      <c r="E12">
        <f t="shared" si="0"/>
        <v>0</v>
      </c>
    </row>
    <row r="13" spans="1:5">
      <c r="A13" s="105" t="s">
        <v>126</v>
      </c>
      <c r="B13" s="179"/>
      <c r="C13" s="147"/>
      <c r="D13" s="147"/>
      <c r="E13">
        <f t="shared" si="0"/>
        <v>0</v>
      </c>
    </row>
    <row r="14" spans="1:5">
      <c r="A14" s="105" t="s">
        <v>135</v>
      </c>
      <c r="B14" s="179"/>
      <c r="C14" s="147"/>
      <c r="D14" s="147"/>
      <c r="E14">
        <f t="shared" si="0"/>
        <v>0</v>
      </c>
    </row>
    <row r="15" spans="1:5">
      <c r="A15" s="105" t="s">
        <v>6</v>
      </c>
      <c r="B15" s="179"/>
      <c r="C15" s="147"/>
      <c r="D15" s="147"/>
      <c r="E15">
        <f t="shared" si="0"/>
        <v>0</v>
      </c>
    </row>
    <row r="17" spans="1:5" ht="13.5" thickBot="1">
      <c r="A17" s="150" t="s">
        <v>131</v>
      </c>
      <c r="B17" s="150"/>
      <c r="C17" s="151">
        <f>SUM(C4:C16)</f>
        <v>0</v>
      </c>
      <c r="D17" s="151">
        <f>SUM(D4:D16)</f>
        <v>0</v>
      </c>
      <c r="E17" s="151">
        <f>SUM(E4:E16)</f>
        <v>0</v>
      </c>
    </row>
    <row r="18" spans="1:5" ht="13.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K72"/>
  <sheetViews>
    <sheetView topLeftCell="A37" zoomScaleNormal="100" workbookViewId="0">
      <selection activeCell="K54" sqref="K54"/>
    </sheetView>
  </sheetViews>
  <sheetFormatPr defaultColWidth="9.140625" defaultRowHeight="12.75"/>
  <cols>
    <col min="1" max="1" width="10.42578125" style="4" customWidth="1"/>
    <col min="2" max="2" width="1.140625" style="4" customWidth="1"/>
    <col min="3" max="3" width="11.28515625" style="4" customWidth="1"/>
    <col min="4" max="4" width="9.140625" style="4"/>
    <col min="5" max="6" width="10.7109375" style="4" customWidth="1"/>
    <col min="7" max="7" width="12.7109375" style="4" customWidth="1"/>
    <col min="8" max="8" width="8.42578125" style="4" customWidth="1"/>
    <col min="9" max="9" width="10.42578125" style="4" customWidth="1"/>
    <col min="10" max="10" width="1.140625" style="4" customWidth="1"/>
    <col min="11" max="11" width="11.28515625" style="4" customWidth="1"/>
    <col min="12" max="16384" width="9.140625" style="4"/>
  </cols>
  <sheetData>
    <row r="11" spans="1:11" ht="15.75">
      <c r="A11" s="3"/>
      <c r="B11" s="3"/>
      <c r="C11" s="3"/>
      <c r="E11" s="239" t="s">
        <v>65</v>
      </c>
      <c r="F11" s="239"/>
      <c r="G11" s="239"/>
      <c r="H11" s="239"/>
      <c r="I11" s="3" t="s">
        <v>22</v>
      </c>
      <c r="J11" s="3"/>
      <c r="K11" s="3"/>
    </row>
    <row r="12" spans="1:11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>
      <c r="B13" s="6"/>
      <c r="C13" s="7"/>
      <c r="E13" s="239" t="s">
        <v>23</v>
      </c>
      <c r="F13" s="240"/>
      <c r="G13" s="240"/>
      <c r="H13" s="240"/>
      <c r="I13" s="7"/>
      <c r="J13" s="7"/>
      <c r="K13" s="7"/>
    </row>
    <row r="14" spans="1:11" ht="12" customHeight="1">
      <c r="B14" s="6"/>
      <c r="C14" s="7"/>
      <c r="E14" s="13"/>
      <c r="F14" s="103"/>
      <c r="G14" s="103"/>
      <c r="H14" s="103"/>
      <c r="I14" s="7"/>
      <c r="J14" s="7"/>
      <c r="K14" s="7"/>
    </row>
    <row r="15" spans="1:11" ht="15.75">
      <c r="A15" s="6"/>
      <c r="B15" s="6"/>
      <c r="C15" s="7"/>
      <c r="E15" s="239" t="s">
        <v>82</v>
      </c>
      <c r="F15" s="243"/>
      <c r="G15" s="243"/>
      <c r="H15" s="144"/>
      <c r="I15" s="7"/>
      <c r="J15" s="7"/>
      <c r="K15" s="7"/>
    </row>
    <row r="16" spans="1:11" ht="1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ht="15.75">
      <c r="A17" s="241" t="s">
        <v>67</v>
      </c>
      <c r="B17" s="241"/>
      <c r="C17" s="242"/>
      <c r="D17" s="132"/>
      <c r="E17" s="132"/>
      <c r="F17" s="132"/>
      <c r="G17" s="132"/>
      <c r="H17" s="132"/>
      <c r="I17" s="233" t="s">
        <v>66</v>
      </c>
      <c r="J17" s="231"/>
      <c r="K17" s="231"/>
    </row>
    <row r="18" spans="1:11" ht="15.75">
      <c r="A18" s="133"/>
      <c r="B18" s="133"/>
      <c r="C18" s="134"/>
      <c r="D18" s="132"/>
      <c r="E18" s="132"/>
      <c r="F18" s="132"/>
      <c r="G18" s="132"/>
      <c r="H18" s="132"/>
      <c r="I18" s="132"/>
      <c r="J18" s="132"/>
      <c r="K18" s="132"/>
    </row>
    <row r="19" spans="1:11" ht="15.75">
      <c r="A19" s="135" t="s">
        <v>3</v>
      </c>
      <c r="B19" s="132"/>
      <c r="C19" s="135" t="s">
        <v>3</v>
      </c>
      <c r="D19" s="132"/>
      <c r="E19" s="238" t="s">
        <v>24</v>
      </c>
      <c r="F19" s="238"/>
      <c r="G19" s="238"/>
      <c r="H19" s="231"/>
      <c r="I19" s="135" t="s">
        <v>3</v>
      </c>
      <c r="J19" s="132"/>
      <c r="K19" s="135" t="s">
        <v>3</v>
      </c>
    </row>
    <row r="20" spans="1:11" ht="15.75">
      <c r="A20" s="132"/>
      <c r="B20" s="132"/>
      <c r="C20" s="132"/>
      <c r="D20" s="132"/>
      <c r="E20" s="230"/>
      <c r="F20" s="231"/>
      <c r="G20" s="231"/>
      <c r="H20" s="231"/>
      <c r="I20" s="132"/>
      <c r="J20" s="132"/>
      <c r="K20" s="132"/>
    </row>
    <row r="21" spans="1:11" ht="15">
      <c r="A21" s="154">
        <v>0</v>
      </c>
      <c r="B21" s="132"/>
      <c r="C21" s="132"/>
      <c r="D21" s="132"/>
      <c r="E21" s="236" t="s">
        <v>120</v>
      </c>
      <c r="F21" s="237"/>
      <c r="G21" s="237"/>
      <c r="H21" s="237"/>
      <c r="I21" s="132">
        <f>Summary!C20</f>
        <v>0</v>
      </c>
      <c r="J21" s="132"/>
      <c r="K21" s="132"/>
    </row>
    <row r="22" spans="1:11" ht="15">
      <c r="A22" s="125">
        <v>0</v>
      </c>
      <c r="B22" s="126"/>
      <c r="C22" s="132"/>
      <c r="D22" s="132"/>
      <c r="E22" s="232" t="str">
        <f>Receipts!I5</f>
        <v>Theatre Trips</v>
      </c>
      <c r="F22" s="231"/>
      <c r="G22" s="231"/>
      <c r="H22" s="231"/>
      <c r="I22" s="126">
        <f>Summary!D20</f>
        <v>0</v>
      </c>
      <c r="J22" s="132"/>
      <c r="K22" s="132"/>
    </row>
    <row r="23" spans="1:11" ht="15">
      <c r="A23" s="125">
        <v>0</v>
      </c>
      <c r="B23" s="126"/>
      <c r="C23" s="132"/>
      <c r="D23" s="132"/>
      <c r="E23" s="232" t="str">
        <f>Receipts!J5</f>
        <v>Annual Events</v>
      </c>
      <c r="F23" s="231"/>
      <c r="G23" s="231"/>
      <c r="H23" s="231"/>
      <c r="I23" s="126">
        <f>Summary!E20</f>
        <v>0</v>
      </c>
      <c r="J23" s="132"/>
      <c r="K23" s="132"/>
    </row>
    <row r="24" spans="1:11" ht="15">
      <c r="A24" s="125">
        <v>0</v>
      </c>
      <c r="B24" s="126"/>
      <c r="C24" s="132"/>
      <c r="D24" s="132"/>
      <c r="E24" s="232" t="str">
        <f>Receipts!K5</f>
        <v>Recreational Activities</v>
      </c>
      <c r="F24" s="231"/>
      <c r="G24" s="231"/>
      <c r="H24" s="231"/>
      <c r="I24" s="126">
        <f>Summary!F20</f>
        <v>0</v>
      </c>
      <c r="J24" s="132"/>
      <c r="K24" s="132"/>
    </row>
    <row r="25" spans="1:11" ht="15">
      <c r="A25" s="125">
        <v>0</v>
      </c>
      <c r="B25" s="126"/>
      <c r="C25" s="132"/>
      <c r="D25" s="132"/>
      <c r="E25" s="232" t="str">
        <f>Receipts!L5</f>
        <v>Meeting Expenses</v>
      </c>
      <c r="F25" s="231"/>
      <c r="G25" s="231"/>
      <c r="H25" s="231"/>
      <c r="I25" s="126">
        <f>Summary!G20</f>
        <v>0</v>
      </c>
      <c r="J25" s="132"/>
      <c r="K25" s="132"/>
    </row>
    <row r="26" spans="1:11" ht="15">
      <c r="A26" s="125">
        <v>0</v>
      </c>
      <c r="B26" s="126"/>
      <c r="C26" s="132"/>
      <c r="D26" s="132"/>
      <c r="E26" s="232" t="str">
        <f>Receipts!M5</f>
        <v>Sports</v>
      </c>
      <c r="F26" s="231"/>
      <c r="G26" s="231"/>
      <c r="H26" s="231"/>
      <c r="I26" s="126">
        <f>Summary!H20</f>
        <v>0</v>
      </c>
      <c r="J26" s="132"/>
      <c r="K26" s="132"/>
    </row>
    <row r="27" spans="1:11" ht="15">
      <c r="A27" s="125">
        <v>0</v>
      </c>
      <c r="B27" s="126"/>
      <c r="C27" s="132"/>
      <c r="D27" s="132"/>
      <c r="E27" s="232" t="str">
        <f>Receipts!N5</f>
        <v>Sports A</v>
      </c>
      <c r="F27" s="231"/>
      <c r="G27" s="231"/>
      <c r="H27" s="231"/>
      <c r="I27" s="126">
        <f>Summary!I20</f>
        <v>0</v>
      </c>
      <c r="J27" s="132"/>
      <c r="K27" s="132"/>
    </row>
    <row r="28" spans="1:11" ht="15">
      <c r="A28" s="125">
        <v>0</v>
      </c>
      <c r="B28" s="126"/>
      <c r="C28" s="132"/>
      <c r="D28" s="132"/>
      <c r="E28" s="192" t="str">
        <f>Summary!J9</f>
        <v>Sports B</v>
      </c>
      <c r="F28" s="191"/>
      <c r="G28" s="191"/>
      <c r="H28" s="191"/>
      <c r="I28" s="126">
        <f>Summary!I21</f>
        <v>0</v>
      </c>
      <c r="J28" s="132"/>
      <c r="K28" s="132"/>
    </row>
    <row r="29" spans="1:11" ht="15">
      <c r="A29" s="125">
        <v>0</v>
      </c>
      <c r="B29" s="126"/>
      <c r="C29" s="132"/>
      <c r="D29" s="132"/>
      <c r="E29" s="192" t="str">
        <f>Summary!K9</f>
        <v>Sports C</v>
      </c>
      <c r="F29" s="191"/>
      <c r="G29" s="191"/>
      <c r="H29" s="191"/>
      <c r="I29" s="126">
        <f>Summary!I22</f>
        <v>0</v>
      </c>
      <c r="J29" s="132"/>
      <c r="K29" s="132"/>
    </row>
    <row r="30" spans="1:11" ht="15">
      <c r="A30" s="125">
        <v>0</v>
      </c>
      <c r="B30" s="126"/>
      <c r="C30" s="132"/>
      <c r="D30" s="132"/>
      <c r="E30" s="192" t="str">
        <f>Summary!L9</f>
        <v>Sports D</v>
      </c>
      <c r="F30" s="191"/>
      <c r="G30" s="191"/>
      <c r="H30" s="191"/>
      <c r="I30" s="126">
        <f>Summary!I23</f>
        <v>0</v>
      </c>
      <c r="J30" s="132"/>
      <c r="K30" s="132"/>
    </row>
    <row r="31" spans="1:11" ht="15">
      <c r="A31" s="125">
        <v>0</v>
      </c>
      <c r="B31" s="126"/>
      <c r="C31" s="132"/>
      <c r="D31" s="132"/>
      <c r="E31" s="192" t="str">
        <f>Summary!M9</f>
        <v>Sports E</v>
      </c>
      <c r="F31" s="191"/>
      <c r="G31" s="191"/>
      <c r="H31" s="191"/>
      <c r="I31" s="126">
        <f>Summary!I24</f>
        <v>0</v>
      </c>
      <c r="J31" s="132"/>
      <c r="K31" s="132"/>
    </row>
    <row r="32" spans="1:11" ht="15">
      <c r="A32" s="125">
        <v>0</v>
      </c>
      <c r="B32" s="126"/>
      <c r="C32" s="132"/>
      <c r="D32" s="132"/>
      <c r="E32" s="232" t="str">
        <f>Receipts!S5</f>
        <v>Sports F</v>
      </c>
      <c r="F32" s="231"/>
      <c r="G32" s="231"/>
      <c r="H32" s="231"/>
      <c r="I32" s="126">
        <f>Summary!J20</f>
        <v>0</v>
      </c>
      <c r="J32" s="132"/>
      <c r="K32" s="132"/>
    </row>
    <row r="33" spans="1:11" ht="15">
      <c r="A33" s="125">
        <v>0</v>
      </c>
      <c r="B33" s="126"/>
      <c r="C33" s="132"/>
      <c r="D33" s="132"/>
      <c r="E33" s="232" t="str">
        <f>Receipts!T5</f>
        <v>Sports G</v>
      </c>
      <c r="F33" s="231"/>
      <c r="G33" s="231"/>
      <c r="H33" s="231"/>
      <c r="I33" s="126">
        <f>Summary!K20</f>
        <v>0</v>
      </c>
      <c r="J33" s="132"/>
      <c r="K33" s="132"/>
    </row>
    <row r="34" spans="1:11" ht="15">
      <c r="A34" s="125">
        <v>0</v>
      </c>
      <c r="B34" s="126"/>
      <c r="C34" s="132"/>
      <c r="D34" s="132"/>
      <c r="E34" s="232" t="str">
        <f>Receipts!U5</f>
        <v>Bank Interest</v>
      </c>
      <c r="F34" s="231"/>
      <c r="G34" s="231"/>
      <c r="H34" s="231"/>
      <c r="I34" s="126">
        <f>Summary!L20</f>
        <v>0</v>
      </c>
      <c r="J34" s="132"/>
      <c r="K34" s="132"/>
    </row>
    <row r="35" spans="1:11" ht="15">
      <c r="A35" s="125">
        <v>0</v>
      </c>
      <c r="B35" s="126"/>
      <c r="C35" s="132"/>
      <c r="D35" s="132"/>
      <c r="E35" s="232" t="str">
        <f>Receipts!V5</f>
        <v>Other</v>
      </c>
      <c r="F35" s="231"/>
      <c r="G35" s="231"/>
      <c r="H35" s="231"/>
      <c r="I35" s="126">
        <f>Summary!O20</f>
        <v>0</v>
      </c>
      <c r="J35" s="132"/>
      <c r="K35" s="132"/>
    </row>
    <row r="36" spans="1:11" ht="15">
      <c r="A36" s="132"/>
      <c r="B36" s="132"/>
      <c r="C36" s="132"/>
      <c r="D36" s="132"/>
      <c r="E36" s="232"/>
      <c r="F36" s="231"/>
      <c r="G36" s="231"/>
      <c r="H36" s="231"/>
      <c r="I36" s="132"/>
      <c r="J36" s="132"/>
      <c r="K36" s="132"/>
    </row>
    <row r="37" spans="1:11" ht="24" customHeight="1">
      <c r="A37" s="126"/>
      <c r="B37" s="132"/>
      <c r="C37" s="136">
        <f>SUM(A20:B36)</f>
        <v>0</v>
      </c>
      <c r="D37" s="132"/>
      <c r="E37" s="234" t="s">
        <v>8</v>
      </c>
      <c r="F37" s="235"/>
      <c r="G37" s="235"/>
      <c r="H37" s="231"/>
      <c r="I37" s="126"/>
      <c r="J37" s="132"/>
      <c r="K37" s="136">
        <f>SUM(I20:J36)</f>
        <v>0</v>
      </c>
    </row>
    <row r="38" spans="1:11" ht="15.75">
      <c r="A38" s="133"/>
      <c r="B38" s="133"/>
      <c r="C38" s="134"/>
      <c r="D38" s="132"/>
      <c r="E38" s="232"/>
      <c r="F38" s="231"/>
      <c r="G38" s="231"/>
      <c r="H38" s="231"/>
      <c r="I38" s="132"/>
      <c r="J38" s="132"/>
      <c r="K38" s="132"/>
    </row>
    <row r="39" spans="1:11" ht="15.75">
      <c r="A39" s="137"/>
      <c r="B39" s="135"/>
      <c r="C39" s="132"/>
      <c r="D39" s="132"/>
      <c r="E39" s="238" t="s">
        <v>25</v>
      </c>
      <c r="F39" s="238"/>
      <c r="G39" s="238"/>
      <c r="H39" s="231"/>
      <c r="I39" s="137"/>
      <c r="J39" s="135"/>
      <c r="K39" s="137"/>
    </row>
    <row r="40" spans="1:11" ht="15.75">
      <c r="A40" s="135"/>
      <c r="B40" s="135"/>
      <c r="C40" s="132"/>
      <c r="D40" s="132"/>
      <c r="E40" s="230"/>
      <c r="F40" s="231"/>
      <c r="G40" s="231"/>
      <c r="H40" s="231"/>
      <c r="I40" s="135"/>
      <c r="J40" s="135"/>
      <c r="K40" s="135"/>
    </row>
    <row r="41" spans="1:11" ht="15">
      <c r="A41" s="132"/>
      <c r="B41" s="132"/>
      <c r="C41" s="132"/>
      <c r="D41" s="132"/>
      <c r="E41" s="232"/>
      <c r="F41" s="232"/>
      <c r="G41" s="231"/>
      <c r="H41" s="231"/>
      <c r="I41" s="132"/>
      <c r="J41" s="132"/>
      <c r="K41" s="132"/>
    </row>
    <row r="42" spans="1:11" ht="15">
      <c r="A42" s="125">
        <v>0</v>
      </c>
      <c r="B42" s="126"/>
      <c r="C42" s="132"/>
      <c r="D42" s="132"/>
      <c r="E42" s="236" t="str">
        <f>Payments!H5</f>
        <v>Regional Payment</v>
      </c>
      <c r="F42" s="236"/>
      <c r="G42" s="236"/>
      <c r="H42" s="231"/>
      <c r="I42" s="126">
        <f>Summary!B38</f>
        <v>0</v>
      </c>
      <c r="J42" s="126"/>
      <c r="K42" s="126"/>
    </row>
    <row r="43" spans="1:11" ht="15">
      <c r="A43" s="125">
        <v>0</v>
      </c>
      <c r="B43" s="126"/>
      <c r="C43" s="132"/>
      <c r="D43" s="132"/>
      <c r="E43" s="236" t="str">
        <f>Payments!J5</f>
        <v>Theatre Trips</v>
      </c>
      <c r="F43" s="236"/>
      <c r="G43" s="236"/>
      <c r="H43" s="231"/>
      <c r="I43" s="126">
        <f>Summary!D38</f>
        <v>0</v>
      </c>
      <c r="J43" s="132"/>
      <c r="K43" s="126"/>
    </row>
    <row r="44" spans="1:11" ht="15">
      <c r="A44" s="125">
        <v>0</v>
      </c>
      <c r="B44" s="126"/>
      <c r="C44" s="132"/>
      <c r="D44" s="132"/>
      <c r="E44" s="236" t="str">
        <f>Payments!K5</f>
        <v>Weekly Subs</v>
      </c>
      <c r="F44" s="236"/>
      <c r="G44" s="236"/>
      <c r="H44" s="231"/>
      <c r="I44" s="126">
        <f>Summary!E38</f>
        <v>0</v>
      </c>
      <c r="J44" s="132"/>
      <c r="K44" s="126"/>
    </row>
    <row r="45" spans="1:11" ht="15">
      <c r="A45" s="125">
        <v>0</v>
      </c>
      <c r="B45" s="126"/>
      <c r="C45" s="132"/>
      <c r="D45" s="132"/>
      <c r="E45" s="236" t="str">
        <f>Payments!L5</f>
        <v>Theatre Subs</v>
      </c>
      <c r="F45" s="236"/>
      <c r="G45" s="236"/>
      <c r="H45" s="231"/>
      <c r="I45" s="126">
        <f>Summary!F38</f>
        <v>0</v>
      </c>
      <c r="J45" s="132"/>
      <c r="K45" s="126"/>
    </row>
    <row r="46" spans="1:11" ht="15">
      <c r="A46" s="125">
        <v>0</v>
      </c>
      <c r="B46" s="126"/>
      <c r="C46" s="132"/>
      <c r="D46" s="132"/>
      <c r="E46" s="236" t="str">
        <f>Payments!M5</f>
        <v>Annual Events</v>
      </c>
      <c r="F46" s="231"/>
      <c r="G46" s="231"/>
      <c r="H46" s="231"/>
      <c r="I46" s="126">
        <f>Summary!G38</f>
        <v>0</v>
      </c>
      <c r="J46" s="132"/>
      <c r="K46" s="126"/>
    </row>
    <row r="47" spans="1:11" ht="15">
      <c r="A47" s="125">
        <v>0</v>
      </c>
      <c r="B47" s="126"/>
      <c r="C47" s="132"/>
      <c r="D47" s="132"/>
      <c r="E47" s="236" t="str">
        <f>Payments!N5</f>
        <v>Recreational Activities</v>
      </c>
      <c r="F47" s="236"/>
      <c r="G47" s="236"/>
      <c r="H47" s="231"/>
      <c r="I47" s="126">
        <f>Summary!H38</f>
        <v>0</v>
      </c>
      <c r="J47" s="132"/>
      <c r="K47" s="126"/>
    </row>
    <row r="48" spans="1:11" ht="15">
      <c r="A48" s="125">
        <v>0</v>
      </c>
      <c r="B48" s="126"/>
      <c r="C48" s="132"/>
      <c r="D48" s="132"/>
      <c r="E48" s="236" t="str">
        <f>Payments!O5</f>
        <v>Meeting Expenses</v>
      </c>
      <c r="F48" s="236"/>
      <c r="G48" s="236"/>
      <c r="H48" s="231"/>
      <c r="I48" s="126">
        <f>Summary!I38</f>
        <v>0</v>
      </c>
      <c r="J48" s="132"/>
      <c r="K48" s="126"/>
    </row>
    <row r="49" spans="1:11" ht="15">
      <c r="A49" s="125">
        <v>0</v>
      </c>
      <c r="B49" s="126"/>
      <c r="C49" s="132"/>
      <c r="D49" s="132"/>
      <c r="E49" s="236" t="str">
        <f>Payments!P5</f>
        <v>Travel Expenses</v>
      </c>
      <c r="F49" s="236"/>
      <c r="G49" s="236"/>
      <c r="H49" s="231"/>
      <c r="I49" s="126">
        <f>Summary!J38</f>
        <v>0</v>
      </c>
      <c r="J49" s="132"/>
      <c r="K49" s="126"/>
    </row>
    <row r="50" spans="1:11" ht="15">
      <c r="A50" s="125">
        <v>0</v>
      </c>
      <c r="B50" s="126"/>
      <c r="C50" s="132"/>
      <c r="D50" s="132"/>
      <c r="E50" s="236" t="str">
        <f>Payments!Q5</f>
        <v>Stationery</v>
      </c>
      <c r="F50" s="236"/>
      <c r="G50" s="236"/>
      <c r="H50" s="231"/>
      <c r="I50" s="126">
        <f>Summary!K38</f>
        <v>0</v>
      </c>
      <c r="J50" s="132"/>
      <c r="K50" s="126"/>
    </row>
    <row r="51" spans="1:11" ht="15">
      <c r="A51" s="125">
        <v>0</v>
      </c>
      <c r="B51" s="126"/>
      <c r="C51" s="132"/>
      <c r="D51" s="132"/>
      <c r="E51" s="236" t="str">
        <f>Payments!R5</f>
        <v>Bank Charges</v>
      </c>
      <c r="F51" s="236"/>
      <c r="G51" s="236"/>
      <c r="H51" s="231"/>
      <c r="I51" s="126">
        <f>Summary!L38</f>
        <v>0</v>
      </c>
      <c r="J51" s="132"/>
      <c r="K51" s="126"/>
    </row>
    <row r="52" spans="1:11" ht="15">
      <c r="A52" s="125">
        <v>0</v>
      </c>
      <c r="B52" s="126"/>
      <c r="C52" s="132"/>
      <c r="D52" s="132"/>
      <c r="E52" s="236" t="str">
        <f>Summary!M25</f>
        <v>HO Payments</v>
      </c>
      <c r="F52" s="236"/>
      <c r="G52" s="236"/>
      <c r="H52" s="231"/>
      <c r="I52" s="126">
        <f>Summary!O38</f>
        <v>0</v>
      </c>
      <c r="J52" s="132"/>
      <c r="K52" s="126"/>
    </row>
    <row r="53" spans="1:11" ht="15">
      <c r="A53" s="125">
        <v>0</v>
      </c>
      <c r="B53" s="126"/>
      <c r="C53" s="132"/>
      <c r="D53" s="132"/>
      <c r="E53" s="193" t="str">
        <f>Summary!N25</f>
        <v>Sports A</v>
      </c>
      <c r="F53" s="193"/>
      <c r="G53" s="193"/>
      <c r="H53" s="191"/>
      <c r="I53" s="126">
        <f>Summary!O39</f>
        <v>0</v>
      </c>
      <c r="J53" s="132"/>
      <c r="K53" s="126"/>
    </row>
    <row r="54" spans="1:11" ht="15">
      <c r="A54" s="125">
        <v>0</v>
      </c>
      <c r="B54" s="126"/>
      <c r="C54" s="132"/>
      <c r="D54" s="132"/>
      <c r="E54" s="193" t="str">
        <f>Summary!O25</f>
        <v>Sports B</v>
      </c>
      <c r="F54" s="193"/>
      <c r="G54" s="193"/>
      <c r="H54" s="191"/>
      <c r="I54" s="126">
        <f>Summary!O40</f>
        <v>0</v>
      </c>
      <c r="J54" s="132"/>
      <c r="K54" s="126"/>
    </row>
    <row r="55" spans="1:11" ht="15">
      <c r="A55" s="125">
        <v>0</v>
      </c>
      <c r="B55" s="126"/>
      <c r="C55" s="132"/>
      <c r="D55" s="132"/>
      <c r="E55" s="193" t="str">
        <f>Summary!P26</f>
        <v>Sports C</v>
      </c>
      <c r="F55" s="193"/>
      <c r="G55" s="193"/>
      <c r="H55" s="191"/>
      <c r="I55" s="126">
        <f>Summary!O41</f>
        <v>0</v>
      </c>
      <c r="J55" s="132"/>
      <c r="K55" s="126"/>
    </row>
    <row r="56" spans="1:11" ht="15">
      <c r="A56" s="125">
        <v>0</v>
      </c>
      <c r="B56" s="126"/>
      <c r="C56" s="132"/>
      <c r="D56" s="132"/>
      <c r="E56" s="236" t="str">
        <f>Summary!Q26</f>
        <v>Sports D</v>
      </c>
      <c r="F56" s="226"/>
      <c r="G56" s="226"/>
      <c r="H56" s="226"/>
      <c r="I56" s="126">
        <f>Equipment!C9</f>
        <v>0</v>
      </c>
      <c r="J56" s="132"/>
      <c r="K56" s="126"/>
    </row>
    <row r="57" spans="1:11" ht="15">
      <c r="A57" s="125">
        <v>0</v>
      </c>
      <c r="B57" s="126"/>
      <c r="C57" s="132"/>
      <c r="D57" s="132"/>
      <c r="E57" s="183" t="str">
        <f>Summary!R26</f>
        <v>Sports E</v>
      </c>
      <c r="F57" s="182"/>
      <c r="G57" s="182"/>
      <c r="H57" s="182"/>
      <c r="I57" s="126">
        <f>Equipment!C10</f>
        <v>0</v>
      </c>
      <c r="J57" s="132"/>
      <c r="K57" s="126"/>
    </row>
    <row r="58" spans="1:11" ht="15">
      <c r="A58" s="132"/>
      <c r="B58" s="132"/>
      <c r="C58" s="126"/>
      <c r="D58" s="132"/>
      <c r="E58" s="232"/>
      <c r="F58" s="231"/>
      <c r="G58" s="231"/>
      <c r="H58" s="231"/>
      <c r="I58" s="132"/>
      <c r="J58" s="132"/>
      <c r="K58" s="132"/>
    </row>
    <row r="59" spans="1:11" ht="24" customHeight="1">
      <c r="A59" s="126"/>
      <c r="B59" s="132"/>
      <c r="C59" s="136">
        <f>SUM(A42:A58)</f>
        <v>0</v>
      </c>
      <c r="D59" s="132"/>
      <c r="E59" s="234" t="s">
        <v>11</v>
      </c>
      <c r="F59" s="234"/>
      <c r="G59" s="234"/>
      <c r="H59" s="231"/>
      <c r="I59" s="138"/>
      <c r="J59" s="132"/>
      <c r="K59" s="136">
        <f>SUM(I41:I58)</f>
        <v>0</v>
      </c>
    </row>
    <row r="60" spans="1:11" ht="15">
      <c r="A60" s="132"/>
      <c r="B60" s="132"/>
      <c r="C60" s="132"/>
      <c r="D60" s="132"/>
      <c r="E60" s="232"/>
      <c r="F60" s="231"/>
      <c r="G60" s="231"/>
      <c r="H60" s="231"/>
      <c r="I60" s="132"/>
      <c r="J60" s="132"/>
      <c r="K60" s="132"/>
    </row>
    <row r="61" spans="1:11" ht="24" customHeight="1">
      <c r="A61" s="132"/>
      <c r="B61" s="132"/>
      <c r="C61" s="136">
        <f>C37-C59</f>
        <v>0</v>
      </c>
      <c r="D61" s="132"/>
      <c r="E61" s="234" t="s">
        <v>68</v>
      </c>
      <c r="F61" s="234"/>
      <c r="G61" s="234"/>
      <c r="H61" s="231"/>
      <c r="I61" s="231"/>
      <c r="J61" s="132"/>
      <c r="K61" s="136">
        <f>K37-K59</f>
        <v>0</v>
      </c>
    </row>
    <row r="62" spans="1:11" ht="15">
      <c r="A62" s="132"/>
      <c r="B62" s="132"/>
      <c r="C62" s="132"/>
      <c r="D62" s="132"/>
      <c r="E62" s="232"/>
      <c r="F62" s="231"/>
      <c r="G62" s="231"/>
      <c r="H62" s="231"/>
      <c r="I62" s="132"/>
      <c r="J62" s="132"/>
      <c r="K62" s="132"/>
    </row>
    <row r="63" spans="1:11" ht="15">
      <c r="A63" s="137"/>
      <c r="B63" s="132"/>
      <c r="C63" s="126"/>
      <c r="D63" s="132"/>
      <c r="E63" s="235" t="s">
        <v>26</v>
      </c>
      <c r="F63" s="231"/>
      <c r="G63" s="231"/>
      <c r="H63" s="231"/>
      <c r="I63" s="231"/>
      <c r="J63" s="132"/>
      <c r="K63" s="126"/>
    </row>
    <row r="64" spans="1:11" ht="9" customHeight="1">
      <c r="A64" s="137"/>
      <c r="B64" s="132"/>
      <c r="C64" s="126"/>
      <c r="D64" s="132"/>
      <c r="E64" s="235"/>
      <c r="F64" s="231"/>
      <c r="G64" s="231"/>
      <c r="H64" s="231"/>
      <c r="I64" s="231"/>
      <c r="J64" s="132"/>
      <c r="K64" s="126"/>
    </row>
    <row r="65" spans="1:11" ht="15">
      <c r="A65" s="137"/>
      <c r="B65" s="132"/>
      <c r="C65" s="125">
        <v>0</v>
      </c>
      <c r="D65" s="132"/>
      <c r="E65" s="232" t="s">
        <v>27</v>
      </c>
      <c r="F65" s="232"/>
      <c r="G65" s="232"/>
      <c r="H65" s="231"/>
      <c r="I65" s="231"/>
      <c r="J65" s="132"/>
      <c r="K65" s="126">
        <f>Summary!B20</f>
        <v>0</v>
      </c>
    </row>
    <row r="66" spans="1:11" ht="15">
      <c r="A66" s="137"/>
      <c r="B66" s="132"/>
      <c r="C66" s="125">
        <v>0</v>
      </c>
      <c r="D66" s="132"/>
      <c r="E66" s="232" t="s">
        <v>70</v>
      </c>
      <c r="F66" s="231"/>
      <c r="G66" s="231"/>
      <c r="H66" s="231"/>
      <c r="I66" s="231"/>
      <c r="J66" s="132"/>
      <c r="K66" s="125">
        <v>0</v>
      </c>
    </row>
    <row r="67" spans="1:11" ht="12" customHeight="1">
      <c r="A67" s="137"/>
      <c r="B67" s="132"/>
      <c r="C67" s="126"/>
      <c r="D67" s="132"/>
      <c r="E67" s="232"/>
      <c r="F67" s="231"/>
      <c r="G67" s="231"/>
      <c r="H67" s="231"/>
      <c r="I67" s="231"/>
      <c r="J67" s="132"/>
      <c r="K67" s="126"/>
    </row>
    <row r="68" spans="1:11" ht="24" customHeight="1" thickBot="1">
      <c r="A68" s="132"/>
      <c r="B68" s="132"/>
      <c r="C68" s="139">
        <f>SUM(C60:C66)</f>
        <v>0</v>
      </c>
      <c r="D68" s="132"/>
      <c r="E68" s="234" t="s">
        <v>69</v>
      </c>
      <c r="F68" s="234"/>
      <c r="G68" s="234"/>
      <c r="H68" s="231"/>
      <c r="I68" s="231"/>
      <c r="J68" s="132"/>
      <c r="K68" s="139">
        <f>SUM(K61:K66)</f>
        <v>0</v>
      </c>
    </row>
    <row r="69" spans="1:11" ht="15.75" thickTop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1:1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</row>
    <row r="71" spans="1:1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</row>
    <row r="72" spans="1:11" ht="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</sheetData>
  <mergeCells count="47">
    <mergeCell ref="E66:I66"/>
    <mergeCell ref="E67:I67"/>
    <mergeCell ref="E68:I68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8:H58"/>
    <mergeCell ref="E65:I65"/>
    <mergeCell ref="E11:H11"/>
    <mergeCell ref="E13:H13"/>
    <mergeCell ref="A17:C17"/>
    <mergeCell ref="E19:H19"/>
    <mergeCell ref="E15:G15"/>
    <mergeCell ref="E64:I64"/>
    <mergeCell ref="E26:H26"/>
    <mergeCell ref="E27:H27"/>
    <mergeCell ref="E32:H32"/>
    <mergeCell ref="E33:H33"/>
    <mergeCell ref="E34:H34"/>
    <mergeCell ref="E35:H35"/>
    <mergeCell ref="E59:H59"/>
    <mergeCell ref="E60:H60"/>
    <mergeCell ref="E62:H62"/>
    <mergeCell ref="E37:H37"/>
    <mergeCell ref="E38:H38"/>
    <mergeCell ref="E39:H39"/>
    <mergeCell ref="E40:H40"/>
    <mergeCell ref="E41:H41"/>
    <mergeCell ref="E20:H20"/>
    <mergeCell ref="E36:H36"/>
    <mergeCell ref="I17:K17"/>
    <mergeCell ref="E61:I61"/>
    <mergeCell ref="E63:I63"/>
    <mergeCell ref="E22:H22"/>
    <mergeCell ref="E23:H23"/>
    <mergeCell ref="E24:H24"/>
    <mergeCell ref="E25:H25"/>
    <mergeCell ref="E56:H56"/>
    <mergeCell ref="E21:H21"/>
  </mergeCells>
  <phoneticPr fontId="0" type="noConversion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Receipts</vt:lpstr>
      <vt:lpstr>Payments</vt:lpstr>
      <vt:lpstr>Summary</vt:lpstr>
      <vt:lpstr>Bank Rec.</vt:lpstr>
      <vt:lpstr>Equipment</vt:lpstr>
      <vt:lpstr>Stock</vt:lpstr>
      <vt:lpstr>Debtors &amp; Prepayment</vt:lpstr>
      <vt:lpstr>Creditors &amp; Accruals</vt:lpstr>
      <vt:lpstr>I &amp; E acc</vt:lpstr>
      <vt:lpstr>BS</vt:lpstr>
    </vt:vector>
  </TitlesOfParts>
  <Company>CSSC Sports &amp; Leisure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Youd</dc:creator>
  <cp:lastModifiedBy>Lauren Fairhurst</cp:lastModifiedBy>
  <cp:lastPrinted>2019-04-17T09:06:30Z</cp:lastPrinted>
  <dcterms:created xsi:type="dcterms:W3CDTF">2002-07-22T09:05:07Z</dcterms:created>
  <dcterms:modified xsi:type="dcterms:W3CDTF">2019-04-17T09:06:36Z</dcterms:modified>
</cp:coreProperties>
</file>