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tiuk.sharepoint.com/sites/sales/Shared Documents/Sales Calculators/"/>
    </mc:Choice>
  </mc:AlternateContent>
  <xr:revisionPtr revIDLastSave="156" documentId="8_{3F6C522B-7175-4114-9E5E-6504DEFE2320}" xr6:coauthVersionLast="47" xr6:coauthVersionMax="47" xr10:uidLastSave="{67B36116-9AEE-43AB-8C11-A573BB833E1A}"/>
  <workbookProtection workbookAlgorithmName="SHA-512" workbookHashValue="rpjm+bETgOq+jAC8O+96PE9tAnM0eoZj2oKrEVh5yf0kSJH+OttTDeI85ecI0dZpswCeZ41wxrqflK4E81jb+w==" workbookSaltValue="i+yPk/BYJuYGw40weeiWpA==" workbookSpinCount="100000" lockStructure="1"/>
  <bookViews>
    <workbookView xWindow="-120" yWindow="-120" windowWidth="29040" windowHeight="15720" xr2:uid="{E202496C-BE31-4396-B330-00EE19CB9610}"/>
  </bookViews>
  <sheets>
    <sheet name="Sheet1" sheetId="1" r:id="rId1"/>
    <sheet name="Sheet2" sheetId="2" state="hidden" r:id="rId2"/>
  </sheets>
  <definedNames>
    <definedName name="_xlnm.Print_Area" localSheetId="0">Sheet1!$A$1:$E$50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 r="B26" i="1" s="1"/>
  <c r="H37" i="1"/>
  <c r="D37" i="1"/>
  <c r="B38" i="1" l="1"/>
  <c r="B36" i="1"/>
  <c r="B37" i="1"/>
</calcChain>
</file>

<file path=xl/sharedStrings.xml><?xml version="1.0" encoding="utf-8"?>
<sst xmlns="http://schemas.openxmlformats.org/spreadsheetml/2006/main" count="26" uniqueCount="26">
  <si>
    <t>DTI MULTILATERAL ENTRY CHOKE PROBE LENGTH GUIDE</t>
  </si>
  <si>
    <t>Casing Exit Mill Size</t>
  </si>
  <si>
    <t>Straight Bar Length</t>
  </si>
  <si>
    <t>Max 12" (enter 0 if no Straight Bar added)</t>
  </si>
  <si>
    <t>Articulated Angle Inside Main Bore (A)</t>
  </si>
  <si>
    <r>
      <t>Ideal range is 7-10</t>
    </r>
    <r>
      <rPr>
        <sz val="11"/>
        <color theme="1"/>
        <rFont val="Calibri"/>
        <family val="2"/>
      </rPr>
      <t>°</t>
    </r>
  </si>
  <si>
    <t>Articulated Angle at Junction (B)</t>
  </si>
  <si>
    <r>
      <t>Should be 15</t>
    </r>
    <r>
      <rPr>
        <sz val="11"/>
        <color theme="1"/>
        <rFont val="Calibri"/>
        <family val="2"/>
      </rPr>
      <t>°</t>
    </r>
  </si>
  <si>
    <t xml:space="preserve">Choke Probe Nose clearance of Main Bore (C) </t>
  </si>
  <si>
    <t>Choke Probe Nose clearance of Open Hole (D)</t>
  </si>
  <si>
    <t>Should be positive</t>
  </si>
  <si>
    <t>Input Values - Lateral Construction</t>
  </si>
  <si>
    <t>Input Values - Tool String</t>
  </si>
  <si>
    <t>Output Values</t>
  </si>
  <si>
    <t>Fixed Value</t>
  </si>
  <si>
    <t>Multi Lateral Tool String Outside Diameter</t>
  </si>
  <si>
    <t>The DTI Multi Lateral Entry System calculator advises on the required length of tool string below the knuckle to give the best chance of locating and entering the lateral.
Input the values for the shape of the lateral and then enter the tool string OD. For guidance on the length of tools below the knuckle adjust the length of the straight bar (if using) and Flow Sub/Choke Sub until all ouput values are green.</t>
  </si>
  <si>
    <t>Main Bore Casing Outside Diameter</t>
  </si>
  <si>
    <t>Main Bore Casing Inside Diameter</t>
  </si>
  <si>
    <t>Hydraulic Knuckle Bend Length</t>
  </si>
  <si>
    <t>Flow Sub/Choke Sub Length</t>
  </si>
  <si>
    <t>Job Notes</t>
  </si>
  <si>
    <t>Written by</t>
  </si>
  <si>
    <t>Date</t>
  </si>
  <si>
    <t>BHA Size</t>
  </si>
  <si>
    <t>Knuckle Bend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</si>
</sst>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1"/>
      <color theme="1"/>
      <name val="Calibri"/>
      <family val="2"/>
    </font>
    <font>
      <sz val="11"/>
      <color rgb="FF000000"/>
      <name val="Calibri"/>
      <family val="2"/>
      <scheme val="minor"/>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applyAlignment="1">
      <alignment horizontal="center"/>
    </xf>
    <xf numFmtId="164" fontId="0" fillId="0" borderId="0" xfId="0" applyNumberFormat="1"/>
    <xf numFmtId="0" fontId="0" fillId="0" borderId="0" xfId="0" applyAlignment="1">
      <alignment horizontal="left" wrapText="1"/>
    </xf>
    <xf numFmtId="0" fontId="0" fillId="0" borderId="0" xfId="0" applyAlignment="1">
      <alignment horizontal="center" wrapText="1"/>
    </xf>
    <xf numFmtId="0" fontId="2" fillId="0" borderId="0" xfId="0" applyFont="1" applyAlignment="1">
      <alignment horizontal="center"/>
    </xf>
    <xf numFmtId="164" fontId="0" fillId="2" borderId="0" xfId="0" applyNumberFormat="1" applyFill="1" applyAlignment="1" applyProtection="1">
      <alignment horizontal="center"/>
      <protection locked="0"/>
    </xf>
    <xf numFmtId="164" fontId="0" fillId="0" borderId="0" xfId="0" applyNumberFormat="1" applyAlignment="1">
      <alignment horizontal="center"/>
    </xf>
    <xf numFmtId="2" fontId="0" fillId="2" borderId="0" xfId="0" applyNumberFormat="1" applyFill="1" applyAlignment="1" applyProtection="1">
      <alignment horizontal="center"/>
      <protection locked="0"/>
    </xf>
    <xf numFmtId="2" fontId="0" fillId="0" borderId="0" xfId="0" applyNumberFormat="1" applyAlignment="1">
      <alignment horizontal="center"/>
    </xf>
    <xf numFmtId="0" fontId="2" fillId="0" borderId="0" xfId="0" applyFont="1"/>
    <xf numFmtId="165" fontId="1" fillId="0" borderId="0" xfId="0" applyNumberFormat="1" applyFont="1" applyAlignment="1">
      <alignment horizontal="center"/>
    </xf>
    <xf numFmtId="2" fontId="1" fillId="0" borderId="0" xfId="0" applyNumberFormat="1" applyFont="1" applyAlignment="1">
      <alignment horizontal="center"/>
    </xf>
    <xf numFmtId="0" fontId="0" fillId="2" borderId="0" xfId="0" applyFill="1" applyProtection="1">
      <protection locked="0"/>
    </xf>
    <xf numFmtId="0" fontId="0" fillId="2" borderId="0" xfId="0" applyFill="1" applyAlignment="1" applyProtection="1">
      <alignment horizontal="center"/>
      <protection locked="0"/>
    </xf>
    <xf numFmtId="0" fontId="0" fillId="0" borderId="0" xfId="0" applyAlignment="1">
      <alignment horizontal="left" wrapText="1"/>
    </xf>
    <xf numFmtId="0" fontId="3" fillId="0" borderId="0" xfId="0" applyFont="1" applyAlignment="1">
      <alignment horizontal="center"/>
    </xf>
    <xf numFmtId="0" fontId="2" fillId="0" borderId="0" xfId="0" applyFont="1" applyAlignment="1">
      <alignment horizontal="center"/>
    </xf>
    <xf numFmtId="0" fontId="0" fillId="2" borderId="0" xfId="0" applyFill="1" applyAlignment="1" applyProtection="1">
      <alignment horizontal="left"/>
      <protection locked="0"/>
    </xf>
    <xf numFmtId="0" fontId="5" fillId="0" borderId="0" xfId="0" applyFont="1"/>
  </cellXfs>
  <cellStyles count="1">
    <cellStyle name="Normal" xfId="0" builtinId="0"/>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30</xdr:row>
      <xdr:rowOff>56110</xdr:rowOff>
    </xdr:from>
    <xdr:to>
      <xdr:col>4</xdr:col>
      <xdr:colOff>371475</xdr:colOff>
      <xdr:row>33</xdr:row>
      <xdr:rowOff>261837</xdr:rowOff>
    </xdr:to>
    <xdr:pic>
      <xdr:nvPicPr>
        <xdr:cNvPr id="2" name="Picture 1">
          <a:extLst>
            <a:ext uri="{FF2B5EF4-FFF2-40B4-BE49-F238E27FC236}">
              <a16:creationId xmlns:a16="http://schemas.microsoft.com/office/drawing/2014/main" id="{680A1FFE-2E9C-4469-8021-3B40E9F78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10200235"/>
          <a:ext cx="4170363" cy="1269352"/>
        </a:xfrm>
        <a:prstGeom prst="rect">
          <a:avLst/>
        </a:prstGeom>
      </xdr:spPr>
    </xdr:pic>
    <xdr:clientData/>
  </xdr:twoCellAnchor>
  <xdr:twoCellAnchor editAs="oneCell">
    <xdr:from>
      <xdr:col>0</xdr:col>
      <xdr:colOff>1060451</xdr:colOff>
      <xdr:row>38</xdr:row>
      <xdr:rowOff>159354</xdr:rowOff>
    </xdr:from>
    <xdr:to>
      <xdr:col>4</xdr:col>
      <xdr:colOff>473436</xdr:colOff>
      <xdr:row>45</xdr:row>
      <xdr:rowOff>76200</xdr:rowOff>
    </xdr:to>
    <xdr:pic>
      <xdr:nvPicPr>
        <xdr:cNvPr id="3" name="Picture 2">
          <a:extLst>
            <a:ext uri="{FF2B5EF4-FFF2-40B4-BE49-F238E27FC236}">
              <a16:creationId xmlns:a16="http://schemas.microsoft.com/office/drawing/2014/main" id="{2A0EAD02-7998-4A00-AAFC-156B302B0E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0451" y="8160354"/>
          <a:ext cx="4080235" cy="1250346"/>
        </a:xfrm>
        <a:prstGeom prst="rect">
          <a:avLst/>
        </a:prstGeom>
      </xdr:spPr>
    </xdr:pic>
    <xdr:clientData/>
  </xdr:twoCellAnchor>
  <xdr:twoCellAnchor editAs="oneCell">
    <xdr:from>
      <xdr:col>0</xdr:col>
      <xdr:colOff>0</xdr:colOff>
      <xdr:row>3</xdr:row>
      <xdr:rowOff>130628</xdr:rowOff>
    </xdr:from>
    <xdr:to>
      <xdr:col>4</xdr:col>
      <xdr:colOff>1895475</xdr:colOff>
      <xdr:row>3</xdr:row>
      <xdr:rowOff>2712759</xdr:rowOff>
    </xdr:to>
    <xdr:pic>
      <xdr:nvPicPr>
        <xdr:cNvPr id="9" name="Picture 8">
          <a:extLst>
            <a:ext uri="{FF2B5EF4-FFF2-40B4-BE49-F238E27FC236}">
              <a16:creationId xmlns:a16="http://schemas.microsoft.com/office/drawing/2014/main" id="{C9A0DC05-1AB2-8D22-D716-F0715EE6F12E}"/>
            </a:ext>
          </a:extLst>
        </xdr:cNvPr>
        <xdr:cNvPicPr>
          <a:picLocks noChangeAspect="1"/>
        </xdr:cNvPicPr>
      </xdr:nvPicPr>
      <xdr:blipFill>
        <a:blip xmlns:r="http://schemas.openxmlformats.org/officeDocument/2006/relationships" r:embed="rId3"/>
        <a:stretch>
          <a:fillRect/>
        </a:stretch>
      </xdr:blipFill>
      <xdr:spPr>
        <a:xfrm>
          <a:off x="0" y="2362199"/>
          <a:ext cx="6576332" cy="2582131"/>
        </a:xfrm>
        <a:prstGeom prst="rect">
          <a:avLst/>
        </a:prstGeom>
      </xdr:spPr>
    </xdr:pic>
    <xdr:clientData/>
  </xdr:twoCellAnchor>
  <xdr:twoCellAnchor editAs="oneCell">
    <xdr:from>
      <xdr:col>0</xdr:col>
      <xdr:colOff>217714</xdr:colOff>
      <xdr:row>0</xdr:row>
      <xdr:rowOff>68036</xdr:rowOff>
    </xdr:from>
    <xdr:to>
      <xdr:col>0</xdr:col>
      <xdr:colOff>1850570</xdr:colOff>
      <xdr:row>0</xdr:row>
      <xdr:rowOff>775607</xdr:rowOff>
    </xdr:to>
    <xdr:pic>
      <xdr:nvPicPr>
        <xdr:cNvPr id="6" name="Picture 5">
          <a:extLst>
            <a:ext uri="{FF2B5EF4-FFF2-40B4-BE49-F238E27FC236}">
              <a16:creationId xmlns:a16="http://schemas.microsoft.com/office/drawing/2014/main" id="{678935BB-290B-3661-C880-32DC504F926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7714" y="68036"/>
          <a:ext cx="1632856" cy="707571"/>
        </a:xfrm>
        <a:prstGeom prst="rect">
          <a:avLst/>
        </a:prstGeom>
      </xdr:spPr>
    </xdr:pic>
    <xdr:clientData/>
  </xdr:twoCellAnchor>
  <xdr:twoCellAnchor editAs="oneCell">
    <xdr:from>
      <xdr:col>0</xdr:col>
      <xdr:colOff>59871</xdr:colOff>
      <xdr:row>28</xdr:row>
      <xdr:rowOff>62914</xdr:rowOff>
    </xdr:from>
    <xdr:to>
      <xdr:col>0</xdr:col>
      <xdr:colOff>1692727</xdr:colOff>
      <xdr:row>32</xdr:row>
      <xdr:rowOff>8485</xdr:rowOff>
    </xdr:to>
    <xdr:pic>
      <xdr:nvPicPr>
        <xdr:cNvPr id="8" name="Picture 7">
          <a:extLst>
            <a:ext uri="{FF2B5EF4-FFF2-40B4-BE49-F238E27FC236}">
              <a16:creationId xmlns:a16="http://schemas.microsoft.com/office/drawing/2014/main" id="{A2531455-684E-44FC-AC69-9BE050EF53A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9871" y="10295485"/>
          <a:ext cx="1632856" cy="70757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FF1D-6365-4167-893F-4985D5D1D0DF}">
  <sheetPr>
    <pageSetUpPr fitToPage="1"/>
  </sheetPr>
  <dimension ref="A1:I48"/>
  <sheetViews>
    <sheetView showGridLines="0" tabSelected="1" topLeftCell="A4" zoomScale="70" zoomScaleNormal="70" workbookViewId="0">
      <selection activeCell="B15" sqref="B15"/>
    </sheetView>
  </sheetViews>
  <sheetFormatPr defaultRowHeight="15" x14ac:dyDescent="0.25"/>
  <cols>
    <col min="1" max="1" width="42.5703125" customWidth="1"/>
    <col min="2" max="2" width="9.140625" style="1"/>
    <col min="5" max="5" width="28.7109375" customWidth="1"/>
    <col min="8" max="8" width="0" hidden="1" customWidth="1"/>
  </cols>
  <sheetData>
    <row r="1" spans="1:5" ht="73.5" customHeight="1" x14ac:dyDescent="0.25"/>
    <row r="2" spans="1:5" ht="18.75" x14ac:dyDescent="0.3">
      <c r="A2" s="16" t="s">
        <v>0</v>
      </c>
      <c r="B2" s="16"/>
      <c r="C2" s="16"/>
      <c r="D2" s="16"/>
      <c r="E2" s="16"/>
    </row>
    <row r="3" spans="1:5" ht="82.5" customHeight="1" x14ac:dyDescent="0.25">
      <c r="A3" s="15" t="s">
        <v>16</v>
      </c>
      <c r="B3" s="15"/>
      <c r="C3" s="15"/>
      <c r="D3" s="15"/>
      <c r="E3" s="15"/>
    </row>
    <row r="4" spans="1:5" ht="225.75" customHeight="1" x14ac:dyDescent="0.25">
      <c r="B4" s="4"/>
      <c r="C4" s="3"/>
      <c r="D4" s="3"/>
      <c r="E4" s="3"/>
    </row>
    <row r="5" spans="1:5" ht="17.25" customHeight="1" x14ac:dyDescent="0.25">
      <c r="A5" s="10" t="s">
        <v>21</v>
      </c>
      <c r="B5" s="4"/>
      <c r="C5" s="3"/>
      <c r="D5" s="3"/>
      <c r="E5" s="3"/>
    </row>
    <row r="6" spans="1:5" ht="55.5" customHeight="1" x14ac:dyDescent="0.25">
      <c r="A6" s="18"/>
      <c r="B6" s="18"/>
      <c r="C6" s="18"/>
      <c r="D6" s="18"/>
      <c r="E6" s="18"/>
    </row>
    <row r="7" spans="1:5" x14ac:dyDescent="0.25">
      <c r="A7" s="17" t="s">
        <v>11</v>
      </c>
      <c r="B7" s="17"/>
      <c r="C7" s="17"/>
      <c r="D7" s="17"/>
      <c r="E7" s="17"/>
    </row>
    <row r="9" spans="1:5" x14ac:dyDescent="0.25">
      <c r="A9" t="s">
        <v>17</v>
      </c>
      <c r="B9" s="6">
        <v>7</v>
      </c>
    </row>
    <row r="10" spans="1:5" x14ac:dyDescent="0.25">
      <c r="A10" t="s">
        <v>18</v>
      </c>
      <c r="B10" s="6">
        <v>6.0590000000000002</v>
      </c>
    </row>
    <row r="11" spans="1:5" x14ac:dyDescent="0.25">
      <c r="A11" t="s">
        <v>1</v>
      </c>
      <c r="B11" s="6">
        <v>4</v>
      </c>
    </row>
    <row r="12" spans="1:5" x14ac:dyDescent="0.25">
      <c r="B12" s="7"/>
    </row>
    <row r="13" spans="1:5" x14ac:dyDescent="0.25">
      <c r="A13" s="17" t="s">
        <v>12</v>
      </c>
      <c r="B13" s="17"/>
      <c r="C13" s="17"/>
      <c r="D13" s="17"/>
      <c r="E13" s="17"/>
    </row>
    <row r="14" spans="1:5" x14ac:dyDescent="0.25">
      <c r="B14" s="7"/>
    </row>
    <row r="15" spans="1:5" x14ac:dyDescent="0.25">
      <c r="A15" t="s">
        <v>15</v>
      </c>
      <c r="B15" s="6">
        <v>1.6870000000000001</v>
      </c>
    </row>
    <row r="16" spans="1:5" x14ac:dyDescent="0.25">
      <c r="A16" t="s">
        <v>2</v>
      </c>
      <c r="B16" s="8">
        <v>0</v>
      </c>
      <c r="C16" t="s">
        <v>3</v>
      </c>
    </row>
    <row r="17" spans="1:5" x14ac:dyDescent="0.25">
      <c r="A17" t="s">
        <v>20</v>
      </c>
      <c r="B17" s="8">
        <v>25</v>
      </c>
    </row>
    <row r="18" spans="1:5" x14ac:dyDescent="0.25">
      <c r="B18" s="9"/>
    </row>
    <row r="19" spans="1:5" x14ac:dyDescent="0.25">
      <c r="A19" s="17" t="s">
        <v>14</v>
      </c>
      <c r="B19" s="17"/>
      <c r="C19" s="17"/>
      <c r="D19" s="17"/>
      <c r="E19" s="17"/>
    </row>
    <row r="20" spans="1:5" x14ac:dyDescent="0.25">
      <c r="A20" s="5"/>
      <c r="B20" s="5"/>
      <c r="C20" s="5"/>
      <c r="D20" s="5"/>
      <c r="E20" s="5"/>
    </row>
    <row r="21" spans="1:5" x14ac:dyDescent="0.25">
      <c r="A21" t="s">
        <v>19</v>
      </c>
      <c r="B21" s="9">
        <f>VLOOKUP(B15,Sheet2!A1:B5, 2, FALSE)</f>
        <v>5.4</v>
      </c>
    </row>
    <row r="22" spans="1:5" x14ac:dyDescent="0.25">
      <c r="B22"/>
    </row>
    <row r="23" spans="1:5" ht="16.5" customHeight="1" x14ac:dyDescent="0.25">
      <c r="B23" s="9"/>
    </row>
    <row r="24" spans="1:5" x14ac:dyDescent="0.25">
      <c r="A24" s="17" t="s">
        <v>13</v>
      </c>
      <c r="B24" s="17"/>
      <c r="C24" s="17"/>
      <c r="D24" s="17"/>
      <c r="E24" s="17"/>
    </row>
    <row r="25" spans="1:5" x14ac:dyDescent="0.25">
      <c r="B25" s="9"/>
    </row>
    <row r="26" spans="1:5" x14ac:dyDescent="0.25">
      <c r="A26" t="s">
        <v>4</v>
      </c>
      <c r="B26" s="11">
        <f>ASIN((B10-(B15/2))/(B21+B16+B17))*180/PI()</f>
        <v>9.8786785419312686</v>
      </c>
      <c r="D26" t="s">
        <v>5</v>
      </c>
    </row>
    <row r="27" spans="1:5" x14ac:dyDescent="0.25">
      <c r="B27" s="11"/>
    </row>
    <row r="28" spans="1:5" x14ac:dyDescent="0.25">
      <c r="B28" s="11"/>
    </row>
    <row r="29" spans="1:5" x14ac:dyDescent="0.25">
      <c r="B29" s="11"/>
    </row>
    <row r="30" spans="1:5" x14ac:dyDescent="0.25">
      <c r="B30" s="11"/>
    </row>
    <row r="31" spans="1:5" x14ac:dyDescent="0.25">
      <c r="B31" s="11"/>
    </row>
    <row r="32" spans="1:5" x14ac:dyDescent="0.25">
      <c r="B32" s="11"/>
    </row>
    <row r="33" spans="1:9" ht="54" customHeight="1" x14ac:dyDescent="0.25">
      <c r="B33" s="11"/>
    </row>
    <row r="34" spans="1:9" ht="51.75" customHeight="1" x14ac:dyDescent="0.25">
      <c r="B34" s="11"/>
    </row>
    <row r="35" spans="1:9" x14ac:dyDescent="0.25">
      <c r="B35" s="11"/>
    </row>
    <row r="36" spans="1:9" x14ac:dyDescent="0.25">
      <c r="A36" t="s">
        <v>6</v>
      </c>
      <c r="B36" s="11">
        <f>IF(ASIN((B11+(B10-(B15/2)))/(B21+B16+B17))*180/PI()&gt;15, 15, ASIN((B11+(B10-(B15/2)))/(B21+B16+B17))*180/PI())</f>
        <v>15</v>
      </c>
      <c r="D36" t="s">
        <v>7</v>
      </c>
    </row>
    <row r="37" spans="1:9" x14ac:dyDescent="0.25">
      <c r="A37" t="s">
        <v>8</v>
      </c>
      <c r="B37" s="12">
        <f>((B21+B16+B17)*SIN(15*PI()/180))-B10-((B9-B10)/2)</f>
        <v>1.3385989711166304</v>
      </c>
      <c r="D37" t="str">
        <f>"Should be more than "&amp;ROUND(B15*0.66, 1)&amp;"0"</f>
        <v>Should be more than 1.10</v>
      </c>
      <c r="H37">
        <f>ROUND(B15*0.66, 1)</f>
        <v>1.1000000000000001</v>
      </c>
      <c r="I37" s="2"/>
    </row>
    <row r="38" spans="1:9" x14ac:dyDescent="0.25">
      <c r="A38" t="s">
        <v>9</v>
      </c>
      <c r="B38" s="12">
        <f>B10+B11-B15-((SIN(15*PI()/180))*(B21+B16+B17))</f>
        <v>0.50390102888337118</v>
      </c>
      <c r="D38" t="s">
        <v>10</v>
      </c>
      <c r="I38" s="2"/>
    </row>
    <row r="47" spans="1:9" x14ac:dyDescent="0.25">
      <c r="A47" t="s">
        <v>22</v>
      </c>
      <c r="C47" t="s">
        <v>23</v>
      </c>
    </row>
    <row r="48" spans="1:9" x14ac:dyDescent="0.25">
      <c r="A48" s="13"/>
      <c r="C48" s="14"/>
      <c r="D48" s="14"/>
      <c r="E48" s="14"/>
    </row>
  </sheetData>
  <sheetProtection algorithmName="SHA-512" hashValue="3xwK0/Czra/G4fvplnyO3vKMgaaVmpRsOgBhbWsJihEPLve6N6/kHjWoKj3jkJafEHcoCJ94JElYkvkxng4E2w==" saltValue="53jRdBxc0sS0WtJbSRfFLg==" spinCount="100000" sheet="1" selectLockedCells="1"/>
  <mergeCells count="8">
    <mergeCell ref="C48:E48"/>
    <mergeCell ref="A3:E3"/>
    <mergeCell ref="A2:E2"/>
    <mergeCell ref="A24:E24"/>
    <mergeCell ref="A7:E7"/>
    <mergeCell ref="A13:E13"/>
    <mergeCell ref="A19:E19"/>
    <mergeCell ref="A6:E6"/>
  </mergeCells>
  <conditionalFormatting sqref="B26:B35">
    <cfRule type="cellIs" dxfId="3" priority="4" operator="between">
      <formula>7</formula>
      <formula>10</formula>
    </cfRule>
  </conditionalFormatting>
  <conditionalFormatting sqref="B36">
    <cfRule type="cellIs" dxfId="2" priority="3" operator="equal">
      <formula>15</formula>
    </cfRule>
  </conditionalFormatting>
  <conditionalFormatting sqref="B37">
    <cfRule type="cellIs" dxfId="1" priority="2" operator="greaterThan">
      <formula>$H$37</formula>
    </cfRule>
  </conditionalFormatting>
  <conditionalFormatting sqref="B38">
    <cfRule type="cellIs" dxfId="0" priority="1" operator="greaterThan">
      <formula>0</formula>
    </cfRule>
  </conditionalFormatting>
  <pageMargins left="0.7" right="0.7" top="0.75" bottom="0.75" header="0.3" footer="0.3"/>
  <pageSetup paperSize="9" scale="88" fitToHeight="0" orientation="portrait" r:id="rId1"/>
  <headerFooter>
    <oddFooter>&amp;C&amp;8Page &amp;P of &amp;N&amp;R&amp;8DTI Multil Lateral Entry System Calculator</oddFooter>
  </headerFooter>
  <rowBreaks count="1" manualBreakCount="1">
    <brk id="2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388D85-8D38-4886-904D-A183A5EBE449}">
          <x14:formula1>
            <xm:f>Sheet2!$A$2:$A$4</xm:f>
          </x14:formula1>
          <xm:sqref>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BD511-8362-44B1-A9EE-620CD8596488}">
  <dimension ref="A1:B4"/>
  <sheetViews>
    <sheetView workbookViewId="0">
      <selection activeCell="B10" sqref="B10"/>
    </sheetView>
  </sheetViews>
  <sheetFormatPr defaultRowHeight="15" x14ac:dyDescent="0.25"/>
  <sheetData>
    <row r="1" spans="1:2" x14ac:dyDescent="0.25">
      <c r="A1" s="19" t="s">
        <v>24</v>
      </c>
      <c r="B1" s="19" t="s">
        <v>25</v>
      </c>
    </row>
    <row r="2" spans="1:2" x14ac:dyDescent="0.25">
      <c r="A2" s="19">
        <v>1.6870000000000001</v>
      </c>
      <c r="B2" s="19">
        <v>5.4</v>
      </c>
    </row>
    <row r="3" spans="1:2" x14ac:dyDescent="0.25">
      <c r="A3" s="19">
        <v>2.125</v>
      </c>
      <c r="B3" s="19">
        <v>5.9</v>
      </c>
    </row>
    <row r="4" spans="1:2" x14ac:dyDescent="0.25">
      <c r="A4" s="19">
        <v>2.875</v>
      </c>
      <c r="B4" s="19">
        <v>6.67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4B98F43B41034FAF3804FE34ACC42C" ma:contentTypeVersion="19" ma:contentTypeDescription="Create a new document." ma:contentTypeScope="" ma:versionID="2aff9eb3eb6c94a5f812fbfa837701d5">
  <xsd:schema xmlns:xsd="http://www.w3.org/2001/XMLSchema" xmlns:xs="http://www.w3.org/2001/XMLSchema" xmlns:p="http://schemas.microsoft.com/office/2006/metadata/properties" xmlns:ns2="44267c8f-8b69-4682-8881-45d652ff7f96" xmlns:ns3="ebb42301-e6ef-46b1-8741-a7036094e844" targetNamespace="http://schemas.microsoft.com/office/2006/metadata/properties" ma:root="true" ma:fieldsID="6661345ba2f9f91be243840ec004b639" ns2:_="" ns3:_="">
    <xsd:import namespace="44267c8f-8b69-4682-8881-45d652ff7f96"/>
    <xsd:import namespace="ebb42301-e6ef-46b1-8741-a7036094e84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67c8f-8b69-4682-8881-45d652ff7f9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000b5f1d-53fb-4c92-8cfb-1fea53b9c439}" ma:internalName="TaxCatchAll" ma:showField="CatchAllData" ma:web="44267c8f-8b69-4682-8881-45d652ff7f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b42301-e6ef-46b1-8741-a7036094e8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44aae3b-cd06-4808-a3c3-73f9f73bf8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b42301-e6ef-46b1-8741-a7036094e844">
      <Terms xmlns="http://schemas.microsoft.com/office/infopath/2007/PartnerControls"/>
    </lcf76f155ced4ddcb4097134ff3c332f>
    <TaxCatchAll xmlns="44267c8f-8b69-4682-8881-45d652ff7f96" xsi:nil="true"/>
  </documentManagement>
</p:properties>
</file>

<file path=customXml/itemProps1.xml><?xml version="1.0" encoding="utf-8"?>
<ds:datastoreItem xmlns:ds="http://schemas.openxmlformats.org/officeDocument/2006/customXml" ds:itemID="{8A36FEE4-A37E-4302-9AEF-75E60976DD35}">
  <ds:schemaRefs>
    <ds:schemaRef ds:uri="http://schemas.microsoft.com/sharepoint/v3/contenttype/forms"/>
  </ds:schemaRefs>
</ds:datastoreItem>
</file>

<file path=customXml/itemProps2.xml><?xml version="1.0" encoding="utf-8"?>
<ds:datastoreItem xmlns:ds="http://schemas.openxmlformats.org/officeDocument/2006/customXml" ds:itemID="{2D49A48C-AE87-4C3A-B25D-17AB52E6A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67c8f-8b69-4682-8881-45d652ff7f96"/>
    <ds:schemaRef ds:uri="ebb42301-e6ef-46b1-8741-a7036094e8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9946C6-6A6B-4D7F-8417-B5A754362148}">
  <ds:schemaRefs>
    <ds:schemaRef ds:uri="http://schemas.microsoft.com/office/2006/metadata/properties"/>
    <ds:schemaRef ds:uri="http://schemas.microsoft.com/office/infopath/2007/PartnerControls"/>
    <ds:schemaRef ds:uri="ebb42301-e6ef-46b1-8741-a7036094e844"/>
    <ds:schemaRef ds:uri="44267c8f-8b69-4682-8881-45d652ff7f9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Harcourt</dc:creator>
  <cp:lastModifiedBy>Charles Harcourt</cp:lastModifiedBy>
  <cp:lastPrinted>2024-06-17T07:50:10Z</cp:lastPrinted>
  <dcterms:created xsi:type="dcterms:W3CDTF">2023-04-14T12:50:52Z</dcterms:created>
  <dcterms:modified xsi:type="dcterms:W3CDTF">2025-06-25T10:23:59Z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0x0101001B4B98F43B41034FAF3804FE34ACC42C</vt:lpwstr>
  </property>
  <property fmtid="{D5CDD505-2E9C-101B-9397-08002B2CF9AE}" pid="3" name="MediaServiceImageTags">
    <vt:lpwstr/>
  </property>
</Properties>
</file>